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480" windowWidth="20730" windowHeight="11760" tabRatio="82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CTN0001">'[1]Kontni_plan_procesi'!#REF!</definedName>
    <definedName name="_CTN0002">'[1]Kontni_plan_procesi'!#REF!</definedName>
    <definedName name="_CTN0003">'[1]Kontni_plan_procesi'!#REF!</definedName>
    <definedName name="_CTN0004">'[1]Kontni_plan_procesi'!#REF!</definedName>
    <definedName name="_CTN0005">'[1]Kontni_plan_procesi'!#REF!</definedName>
    <definedName name="_CTN0006">'[1]Kontni_plan_procesi'!#REF!</definedName>
    <definedName name="_CTN0007">'[1]Kontni_plan_procesi'!#REF!</definedName>
    <definedName name="_CTN0008">'[1]Kontni_plan_procesi'!#REF!</definedName>
    <definedName name="_CTN0009">'[1]Kontni_plan_procesi'!#REF!</definedName>
    <definedName name="_CTN0010">'[1]Kontni_plan_procesi'!#REF!</definedName>
    <definedName name="_CTN0011">'[1]Kontni_plan_procesi'!#REF!</definedName>
    <definedName name="_CTN0012">'[1]Kontni_plan_procesi'!#REF!</definedName>
    <definedName name="_CTN0013">'[1]Kontni_plan_procesi'!#REF!</definedName>
    <definedName name="_CTN0014">'[1]Kontni_plan_procesi'!#REF!</definedName>
    <definedName name="_CTN0015">'[1]Kontni_plan_procesi'!#REF!</definedName>
    <definedName name="_CTN0016">'[1]Kontni_plan_procesi'!#REF!</definedName>
    <definedName name="_CTN0017">'[1]Kontni_plan_procesi'!#REF!</definedName>
    <definedName name="_CTN0018">'[1]Kontni_plan_procesi'!#REF!</definedName>
    <definedName name="_CTN0019">'[1]Kontni_plan_procesi'!#REF!</definedName>
    <definedName name="_CTN0020">'[1]Kontni_plan_procesi'!#REF!</definedName>
    <definedName name="_CTN0021">'[1]Kontni_plan_procesi'!#REF!</definedName>
    <definedName name="_CTN0022">'[1]Kontni_plan_procesi'!#REF!</definedName>
    <definedName name="_CTN0023">'[1]Kontni_plan_procesi'!#REF!</definedName>
    <definedName name="_CTN0024">'[1]Kontni_plan_procesi'!#REF!</definedName>
    <definedName name="_CTN0025">'[1]Kontni_plan_procesi'!#REF!</definedName>
    <definedName name="_CTN0026">'[1]Kontni_plan_procesi'!#REF!</definedName>
    <definedName name="_CTN0027">'[1]Kontni_plan_procesi'!#REF!</definedName>
    <definedName name="_CTN0028">'[1]Kontni_plan_procesi'!#REF!</definedName>
    <definedName name="_CTN0029">'[1]Kontni_plan_procesi'!#REF!</definedName>
    <definedName name="_CTN0030">'[1]Kontni_plan_procesi'!#REF!</definedName>
    <definedName name="_CTN0031">'[1]Kontni_plan_procesi'!#REF!</definedName>
    <definedName name="_CTN0032">'[1]Kontni_plan_procesi'!#REF!</definedName>
    <definedName name="_CTN0033">'[1]Kontni_plan_procesi'!#REF!</definedName>
    <definedName name="_CTN0034">'[1]Kontni_plan_procesi'!#REF!</definedName>
    <definedName name="_CTN0035">'[1]Kontni_plan_procesi'!#REF!</definedName>
    <definedName name="_CTN0036">'[1]Kontni_plan_procesi'!#REF!</definedName>
    <definedName name="_CTN0037">'[1]Kontni_plan_procesi'!#REF!</definedName>
    <definedName name="_CTN0038">'[1]Kontni_plan_procesi'!#REF!</definedName>
    <definedName name="_CTN0039">'[1]Kontni_plan_procesi'!#REF!</definedName>
    <definedName name="_CTN0040">'[1]Kontni_plan_procesi'!#REF!</definedName>
    <definedName name="_CTN0041">'[1]Kontni_plan_procesi'!#REF!</definedName>
    <definedName name="_CTN0042">'[1]Kontni_plan_procesi'!#REF!</definedName>
    <definedName name="_CTN0043">'[1]Kontni_plan_procesi'!#REF!</definedName>
    <definedName name="_CTN0044">'[1]Kontni_plan_procesi'!#REF!</definedName>
    <definedName name="_CTN0045">'[1]Kontni_plan_procesi'!#REF!</definedName>
    <definedName name="_CTN0046">'[1]Kontni_plan_procesi'!#REF!</definedName>
    <definedName name="_CTN0047">'[1]Kontni_plan_procesi'!#REF!</definedName>
    <definedName name="_CTN0048">'[1]Kontni_plan_procesi'!#REF!</definedName>
    <definedName name="_CTN0049">'[1]Kontni_plan_procesi'!#REF!</definedName>
    <definedName name="_CTN0050">'[1]Kontni_plan_procesi'!#REF!</definedName>
    <definedName name="_CTN0051">'[1]Kontni_plan_procesi'!#REF!</definedName>
    <definedName name="_CTN0052">'[1]Kontni_plan_procesi'!#REF!</definedName>
    <definedName name="_CTN0910">'[1]Kontni_plan_procesi'!#REF!</definedName>
    <definedName name="_CTN0920">'[1]Kontni_plan_procesi'!#REF!</definedName>
    <definedName name="_CTN0930">'[1]Kontni_plan_procesi'!#REF!</definedName>
    <definedName name="_CTN0940">'[1]Kontni_plan_procesi'!#REF!</definedName>
    <definedName name="_CTN9999">'[1]Kontni_plan_procesi'!#REF!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'[2]Sheet1'!#REF!</definedName>
    <definedName name="_DAT21">'[3]Kupci'!#REF!</definedName>
    <definedName name="_DAT22">'[3]Kupci'!#REF!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KSO4">#REF!</definedName>
    <definedName name="_Naz1">'[4]pivIMOV'!$A$6</definedName>
    <definedName name="A.1.I.P.">#REF!</definedName>
    <definedName name="A.1.I.T.">#REF!</definedName>
    <definedName name="A.1.II.P.">#REF!</definedName>
    <definedName name="A.1.II.T.">#REF!</definedName>
    <definedName name="A.1.III.P.">#REF!</definedName>
    <definedName name="A.1.III.T.">#REF!</definedName>
    <definedName name="A.1.IV.P.">#REF!</definedName>
    <definedName name="A.1.IV.T.">#REF!</definedName>
    <definedName name="A.1.P.">#REF!</definedName>
    <definedName name="A.1.T.">#REF!</definedName>
    <definedName name="A.1.V.P.">#REF!</definedName>
    <definedName name="A.1.V.T.">#REF!</definedName>
    <definedName name="A.1.VI.P.">#REF!</definedName>
    <definedName name="A.I.P">#REF!</definedName>
    <definedName name="A.I.T">#REF!</definedName>
    <definedName name="A.II.P">#REF!</definedName>
    <definedName name="A.II.T">#REF!</definedName>
    <definedName name="A.III.P">#REF!</definedName>
    <definedName name="A.III.T">#REF!</definedName>
    <definedName name="A.IV.P">#REF!</definedName>
    <definedName name="A.IV.T">#REF!</definedName>
    <definedName name="A.P">#REF!</definedName>
    <definedName name="A.P.">#REF!</definedName>
    <definedName name="A.P_">#REF!</definedName>
    <definedName name="A.T">#REF!</definedName>
    <definedName name="A.T.">#REF!</definedName>
    <definedName name="Account">'[5]Account'!$A$2:$A$601</definedName>
    <definedName name="AKT.P.">#REF!</definedName>
    <definedName name="AS2DocOpenMode" hidden="1">"AS2DocumentEdit"</definedName>
    <definedName name="ats">#REF!</definedName>
    <definedName name="B.1.P.">#REF!</definedName>
    <definedName name="B.1.P_">#REF!</definedName>
    <definedName name="B.1.T.">#REF!</definedName>
    <definedName name="B.1.T_">#REF!</definedName>
    <definedName name="B.10.P_">#REF!</definedName>
    <definedName name="B.10.T_">#REF!</definedName>
    <definedName name="B.11.P_">#REF!</definedName>
    <definedName name="B.11.T_">#REF!</definedName>
    <definedName name="B.12.P_">#REF!</definedName>
    <definedName name="B.12.T_">#REF!</definedName>
    <definedName name="B.2.P_">#REF!</definedName>
    <definedName name="B.2.T_">#REF!</definedName>
    <definedName name="B.3.P_">#REF!</definedName>
    <definedName name="B.3.T_">#REF!</definedName>
    <definedName name="B.4.P_">#REF!</definedName>
    <definedName name="B.4.T_">#REF!</definedName>
    <definedName name="B.5.P_">#REF!</definedName>
    <definedName name="B.5.T_">#REF!</definedName>
    <definedName name="B.6.P_">#REF!</definedName>
    <definedName name="B.6.T_">#REF!</definedName>
    <definedName name="B.7.P_">#REF!</definedName>
    <definedName name="B.7.T_">#REF!</definedName>
    <definedName name="B.8.P_">#REF!</definedName>
    <definedName name="B.8.T_">#REF!</definedName>
    <definedName name="B.9.P_">#REF!</definedName>
    <definedName name="B.9.T_">#REF!</definedName>
    <definedName name="B.I.P">#REF!</definedName>
    <definedName name="B.I.P.">#REF!</definedName>
    <definedName name="B.I.T">#REF!</definedName>
    <definedName name="B.I.T.">#REF!</definedName>
    <definedName name="B.II.P">#REF!</definedName>
    <definedName name="B.II.P.">#REF!</definedName>
    <definedName name="B.II.T">#REF!</definedName>
    <definedName name="B.II.T.">#REF!</definedName>
    <definedName name="B.III.1.P.">#REF!</definedName>
    <definedName name="B.III.1.T.">#REF!</definedName>
    <definedName name="B.III.P">#REF!</definedName>
    <definedName name="B.III.P.">#REF!</definedName>
    <definedName name="B.III.T">#REF!</definedName>
    <definedName name="B.III.T.">#REF!</definedName>
    <definedName name="B.IV.P">#REF!</definedName>
    <definedName name="B.IV.P.">#REF!</definedName>
    <definedName name="B.IV.T">#REF!</definedName>
    <definedName name="B.IV.T.">#REF!</definedName>
    <definedName name="B.IX.P">#REF!</definedName>
    <definedName name="B.IX.T">#REF!</definedName>
    <definedName name="B.P">#REF!</definedName>
    <definedName name="B.P.">#REF!</definedName>
    <definedName name="B.P_">#REF!</definedName>
    <definedName name="B.T">#REF!</definedName>
    <definedName name="B.T.">#REF!</definedName>
    <definedName name="B.V..P.">#REF!</definedName>
    <definedName name="B.V.1.P">#REF!</definedName>
    <definedName name="B.V.1.T">#REF!</definedName>
    <definedName name="B.V.2.P">#REF!</definedName>
    <definedName name="B.V.2.T">#REF!</definedName>
    <definedName name="B.V.3.P">#REF!</definedName>
    <definedName name="B.V.3.T">#REF!</definedName>
    <definedName name="B.V.P">#REF!</definedName>
    <definedName name="B.V.P.">#REF!</definedName>
    <definedName name="B.V.T">#REF!</definedName>
    <definedName name="B.V.T.">#REF!</definedName>
    <definedName name="B.VI.P">#REF!</definedName>
    <definedName name="B.VI.T">#REF!</definedName>
    <definedName name="B.VII.P">#REF!</definedName>
    <definedName name="B.VII.T">#REF!</definedName>
    <definedName name="B.VIII.P">#REF!</definedName>
    <definedName name="B.VIII.T">#REF!</definedName>
    <definedName name="B.X.P">#REF!</definedName>
    <definedName name="B.X.T">#REF!</definedName>
    <definedName name="bef">#REF!</definedName>
    <definedName name="bustipe">'[6]Munka2'!$F$3:$H$13</definedName>
    <definedName name="C.1.1.P.">#REF!</definedName>
    <definedName name="C.1.1.T.">#REF!</definedName>
    <definedName name="C.1.I.P.">#REF!</definedName>
    <definedName name="C.1.I.T.">#REF!</definedName>
    <definedName name="C.1.II.P.">#REF!</definedName>
    <definedName name="C.1.II.T.">#REF!</definedName>
    <definedName name="C.1.III.P.">#REF!</definedName>
    <definedName name="C.1.III.T.">#REF!</definedName>
    <definedName name="C.1.P.">#REF!</definedName>
    <definedName name="C.1.T.">#REF!</definedName>
    <definedName name="C.I.P.">#REF!</definedName>
    <definedName name="C.I.T.">#REF!</definedName>
    <definedName name="C.II.1.P.">#REF!</definedName>
    <definedName name="C.II.1.T.">#REF!</definedName>
    <definedName name="C.II.2.P.">#REF!</definedName>
    <definedName name="C.II.2.T.">#REF!</definedName>
    <definedName name="C.II.3.P.">#REF!</definedName>
    <definedName name="C.II.3.T.">#REF!</definedName>
    <definedName name="C.II.P.">#REF!</definedName>
    <definedName name="C.II.T.">#REF!</definedName>
    <definedName name="C.III.P.">#REF!</definedName>
    <definedName name="C.III.T">#REF!</definedName>
    <definedName name="C.IV.P.">#REF!</definedName>
    <definedName name="C.P">#REF!</definedName>
    <definedName name="C.P.">#REF!</definedName>
    <definedName name="C.T">#REF!</definedName>
    <definedName name="Company4">'[5]Company'!$A$2:$A$43</definedName>
    <definedName name="Company5">'[5]Company'!$A$44:$A$184</definedName>
    <definedName name="Count">#REF!</definedName>
    <definedName name="ctizv">'[7]ct'!$A$14:$C$100</definedName>
    <definedName name="CTNTECH">'[1]Kontni_plan_procesi'!#REF!</definedName>
    <definedName name="D.1.I.P.">#REF!</definedName>
    <definedName name="D.1.I.T.">#REF!</definedName>
    <definedName name="D.1.II.P.">#REF!</definedName>
    <definedName name="D.1.II.T.">#REF!</definedName>
    <definedName name="D.1.III.P.">#REF!</definedName>
    <definedName name="D.1.III.T.">#REF!</definedName>
    <definedName name="D.1.P.">#REF!</definedName>
    <definedName name="D.P">#REF!</definedName>
    <definedName name="D.P.">#REF!</definedName>
    <definedName name="D.T">#REF!</definedName>
    <definedName name="D.T.">#REF!</definedName>
    <definedName name="DATA1">#REF!</definedName>
    <definedName name="DATA10">'[8]BAZA-753'!$J$2:$J$78</definedName>
    <definedName name="DATA11">'[8]BAZA-753'!$K$2:$K$78</definedName>
    <definedName name="DATA12">'[8]BAZA-753'!$L$2:$L$78</definedName>
    <definedName name="DATA13">'[8]BAZA-753'!$M$2:$M$78</definedName>
    <definedName name="DATA14">'[8]BAZA-753'!$N$2:$N$78</definedName>
    <definedName name="DATA15">'[8]BAZA-753'!$O$2:$O$78</definedName>
    <definedName name="DATA16">'[8]BAZA -75200000'!$P$2:$P$60201</definedName>
    <definedName name="DATA17">'[9]2KEE'!#REF!</definedName>
    <definedName name="DATA18">'[10]baza'!#REF!</definedName>
    <definedName name="DATA19">'[10]baza140005-pogon'!#REF!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'[8]BAZA-753'!$G$2:$G$78</definedName>
    <definedName name="DATA8">'[8]BAZA-753'!$H$2:$H$78</definedName>
    <definedName name="DATA9">'[8]BAZA-753'!$I$2:$I$78</definedName>
    <definedName name="DataEntryB10">'[11]B10'!$D$15:$E$17,'[11]B10'!$D$20:$E$21,'[11]B10'!$D$25:$E$26,'[11]B10'!$D$34:$E$34,'[11]B10'!$H$34,'[11]B10'!$H$15:$H$17,'[11]B10'!$I$25:$I$26,'[11]B10'!$K$15:$K$17,'[11]B10'!$K$20:$K$21,'[11]B10'!$K$34</definedName>
    <definedName name="DataEntryB10_2">#REF!,#REF!,#REF!,#REF!,#REF!,#REF!,#REF!,#REF!,#REF!,#REF!</definedName>
    <definedName name="DataEntryB11">'[11]B11'!$F$6:$G$9,'[11]B11'!$D$6:$D$9</definedName>
    <definedName name="DataEntryB11.1">#REF!</definedName>
    <definedName name="DataEntryB2">'[11]B2'!$D$6:$D$10,'[11]B2'!$F$6:$J$10,'[11]B2'!$F$15:$J$22,'[11]B2'!$D$15:$D$22,'[11]B2'!$D$27:$D$28,'[11]B2'!$F$27:$J$28</definedName>
    <definedName name="DataEntryB2_2">#REF!,#REF!,#REF!,#REF!,#REF!,#REF!,#REF!,#REF!,#REF!</definedName>
    <definedName name="DataEntryB3">'[11]B3'!$D$6:$D$9,'[11]B3'!$F$6:$J$9,'[11]B3'!$M$6:$M$9,'[11]B3'!$M$14:$M$18,'[11]B3'!$F$14:$J$18,'[11]B3'!$D$14:$D$18,'[11]B3'!$D$23:$D$24,'[11]B3'!$F$23:$J$24,'[11]B3'!$M$23:$M$24</definedName>
    <definedName name="DataEntryB3_2">#REF!,#REF!,#REF!,#REF!,#REF!,#REF!,#REF!,#REF!,#REF!</definedName>
    <definedName name="DataEntryB4">'[11]B4'!$C$6:$C$13,'[11]B4'!$E$6:$E$13,'[11]B4'!$G$6:$G$13,'[11]B4'!$C$17:$C$18,'[11]B4'!$E$17:$E$18,'[11]B4'!$G$17:$G$18,'[11]B4'!$E$23:$E$24,'[11]B4'!$E$31:$G$33,'[11]B4'!$C$31:$C$33,'[11]B4'!$D$31:$D$33</definedName>
    <definedName name="DataEntryB5">'[11]B5'!$D$7:$D$12,'[11]B5'!$F$7:$H$12,'[11]B5'!$D$19:$D$24,'[11]B5'!$F$19:$H$24,'[11]B5'!$D$30:$D$36,'[11]B5'!$F$30:$H$36</definedName>
    <definedName name="DataEntryB5.1">'[11]B5.1'!$L$5:$L$17,'[11]B5.1'!$H$5:$I$17,'[11]B5.1'!$F$5:$F$17,'[11]B5.1'!$D$5:$D$17,'[11]B5.1'!$A$5:$B$17</definedName>
    <definedName name="DataEntryB5_2">#REF!,#REF!,#REF!,#REF!,#REF!,#REF!,#REF!,#REF!</definedName>
    <definedName name="DataEntryB6">'[11]B6'!$G$17:$G$23,'[11]B6'!$D$13:$F$13,'[11]B6'!$G$6:$G$12,'[11]B6'!$I$13:$K$13,'[11]B6'!$L$6:$L$12,'[11]B6'!$L$17:$L$23</definedName>
    <definedName name="DataEntryB6.1">'[11]B6.1'!$D$6:$F$8,'[11]B6.1'!$H$6,'[11]B6.1'!$H$8,'[11]B6.1'!$H$6:$J$8</definedName>
    <definedName name="DataEntryB7">'[11]B7'!$D$6:$F$7,'[11]B7'!$I$6:$I$7,'[11]B7'!$I$7,'[11]B7'!$I$7,'[11]B7'!$J$6:$K$7,'[11]B7'!$I$11:$K$17,'[11]B7'!$I$22:$K$23,'[11]B7'!$D$11:$F$17,'[11]B7'!$D$22:$F$23</definedName>
    <definedName name="DataEntryB8">'[11]B8'!$D$6:$D$7,'[11]B8'!$D$11,'[11]B8'!$D$12,'[11]B8'!$D$15,'[11]B8'!$D$21:$D$24,'[11]B8'!$F$6:$H$7,'[11]B8'!$F$12:$H$12,'[11]B8'!$F$15:$H$15,'[11]B8'!$H$11,'[11]B8'!$I$21:$I$24</definedName>
    <definedName name="DataEntryB9">'[11]B9'!$D$6,'[11]B9'!$D$6:$F$16,'[11]B9'!$D$20:$F$21,'[11]B9'!$D$26:$F$28,'[11]B9'!$I$6:$K$16,'[11]B9'!$I$20:$K$21,'[11]B9'!$I$26:$I$28,'[11]B9'!$I$26:$K$28</definedName>
    <definedName name="DataEntryCover">'[11]Cover'!$C$3,'[11]Cover'!$C$5,'[11]Cover'!$C$7,'[11]Cover'!$C$9,'[11]Cover'!$C$11,'[11]Cover'!$C$13,'[11]Cover'!$C$15,'[11]Cover'!$C$17,'[11]Cover'!$C$19</definedName>
    <definedName name="DataEntryG2">#REF!</definedName>
    <definedName name="DataEntryI1">'[11]I1'!$C$9:$J$23,'[11]I1'!$C$28:$J$72</definedName>
    <definedName name="DataEntryI2">'[11]I2'!$C$9:$G$23,'[11]I2'!$C$28:$G$72</definedName>
    <definedName name="DataEntryP1">'[11]P1'!$F$7:$H$8,'[11]P1'!$D$7:$D$8,'[11]P1'!$D$13:$D$14,'[11]P1'!$F$13:$H$14,'[11]P1'!$F$23:$H$26</definedName>
    <definedName name="DataEntryP2">'[11]P2'!$D$6,'[11]P2'!$F$6:$H$6,'[11]P2'!$D$8,'[11]P2'!$I$8,'[11]P2'!$F$11:$H$11,'[11]P2'!$D$11,'[11]P2'!$D$16:$D$17,'[11]P2'!$I$16:$I$17,'[11]P2'!$D$21:$D$23,'[11]P2'!$F$22,'[11]P2'!$I$21,'[11]P2'!$G$22:$H$23,'[11]P2'!$F$23,'[11]P2'!$D$30,'[11]P2'!$D$32,'[11]P2'!$I$32,'[11]P2'!$I$34,'[11]P2'!$D$34,'[11]P2'!$I$30</definedName>
    <definedName name="DataEntryP4">'[11]P4'!$F$6:$H$12,'[11]P4'!$F$17:$G$22,'[11]P4'!$G$22:$H$22,'[11]P4'!$H$22,'[11]P4'!$H$22,'[11]P4'!$H$17:$H$21,'[11]P4'!$D$17:$D$22,'[11]P4'!$D$6:$D$12</definedName>
    <definedName name="DataEntryP5">'[11]P5'!$F$6:$H$8,'[11]P5'!$D$6,'[11]P5'!$D$6:$D$8,'[11]P5'!$D$15,'[11]P5'!$I$15</definedName>
    <definedName name="DataEntryP6">'[11]P6'!$D$6:$D$10,'[11]P6'!$F$6:$H$10,'[11]P6'!$F$14:$H$19,'[11]P6'!$D$14:$D$19</definedName>
    <definedName name="DataEntryP7">'[11]P7'!$D$6:$D$8,'[11]P7'!$D$13:$D$19,'[11]P7'!$F$13:$H$19,'[11]P7'!$D$24:$D$29,'[11]P7'!$F$24:$H$29,'[11]P7'!$I$6:$I$8</definedName>
    <definedName name="DataEntryXR">'[11]XR'!$B$8,'[11]XR'!$E$8,'[11]XR'!$G$8,'[11]XR'!$I$8</definedName>
    <definedName name="DateEntryP3">'[11]P3'!$D$22:$D$26,'[11]P3'!$F$22:$F$24,'[11]P3'!$F$24,'[11]P3'!$F$25,'[11]P3'!$F$26,'[11]P3'!$F$5,'[11]P3'!$D$5,'[11]P3'!$D$8:$D$10,'[11]P3'!$F$8:$F$10</definedName>
    <definedName name="DateEntryP7">#REF!,#REF!,#REF!,#REF!,#REF!,#REF!,#REF!,#REF!,#REF!,#REF!,#REF!,#REF!,#REF!,#REF!,#REF!,#REF!,#REF!</definedName>
    <definedName name="dem">#REF!</definedName>
    <definedName name="dkk">#REF!</definedName>
    <definedName name="E.1.P.">#REF!</definedName>
    <definedName name="E.1.T.">#REF!</definedName>
    <definedName name="E.ISP.P">#REF!</definedName>
    <definedName name="E.ISP.T">#REF!</definedName>
    <definedName name="E.P">#REF!</definedName>
    <definedName name="E.P.">#REF!</definedName>
    <definedName name="E.PRIM.P">#REF!</definedName>
    <definedName name="E.PRIM.T">#REF!</definedName>
    <definedName name="E.T">#REF!</definedName>
    <definedName name="E.T.">#REF!</definedName>
    <definedName name="E.TEČ.P">#REF!</definedName>
    <definedName name="E.TEČ.T">#REF!</definedName>
    <definedName name="Ec_Profit_All">#REF!</definedName>
    <definedName name="Ec_Profit_Bal_Sheet">#REF!</definedName>
    <definedName name="Ec_Profit_Pr_Loss">#REF!</definedName>
    <definedName name="Economic__Profit__Table">#REF!</definedName>
    <definedName name="Economic_Profit_Table">#REF!</definedName>
    <definedName name="End_Date">#REF!</definedName>
    <definedName name="ErrorChack034">#REF!</definedName>
    <definedName name="ErrorChack035">#REF!</definedName>
    <definedName name="ErrorCheck001">#REF!</definedName>
    <definedName name="ErrorCheck002">#REF!</definedName>
    <definedName name="ErrorCheck003">#REF!</definedName>
    <definedName name="ErrorCheck004">#REF!</definedName>
    <definedName name="ErrorCheck005">#REF!</definedName>
    <definedName name="ErrorCheck006">#REF!</definedName>
    <definedName name="ErrorCheck007">#REF!</definedName>
    <definedName name="ErrorCheck008">#REF!</definedName>
    <definedName name="ErrorCheck009">#REF!</definedName>
    <definedName name="ErrorCheck010">#REF!</definedName>
    <definedName name="ErrorCheck011">#REF!</definedName>
    <definedName name="ErrorCheck012">#REF!</definedName>
    <definedName name="ErrorCheck013">#REF!</definedName>
    <definedName name="ErrorCheck014">#REF!</definedName>
    <definedName name="ErrorCheck015">#REF!</definedName>
    <definedName name="ErrorCheck016">#REF!</definedName>
    <definedName name="ErrorCheck017">#REF!</definedName>
    <definedName name="ErrorCheck018">#REF!</definedName>
    <definedName name="ErrorCheck019">#REF!</definedName>
    <definedName name="ErrorCheck020">#REF!</definedName>
    <definedName name="ErrorCheck021">#REF!</definedName>
    <definedName name="ErrorCheck022">#REF!</definedName>
    <definedName name="ErrorCheck023">#REF!</definedName>
    <definedName name="ErrorCheck024">#REF!</definedName>
    <definedName name="ErrorCheck025">#REF!</definedName>
    <definedName name="ErrorCheck026">#REF!</definedName>
    <definedName name="ErrorCheck027">#REF!</definedName>
    <definedName name="ErrorCheck028">#REF!</definedName>
    <definedName name="ErrorCheck029">#REF!</definedName>
    <definedName name="errorCheck030">#REF!</definedName>
    <definedName name="ErrorCheck031">#REF!</definedName>
    <definedName name="ErrorCheck032">#REF!</definedName>
    <definedName name="ErrorCheck033">#REF!</definedName>
    <definedName name="ErrorCheck034">#REF!</definedName>
    <definedName name="ErrorCheck036">#REF!</definedName>
    <definedName name="ErrorCheck037">#REF!</definedName>
    <definedName name="ErrorMargin">'[11]Cover'!$D$35</definedName>
    <definedName name="Export_Values">'[12]Export'!#REF!</definedName>
    <definedName name="F.P">#REF!</definedName>
    <definedName name="F.T">#REF!</definedName>
    <definedName name="filter">#REF!</definedName>
    <definedName name="FirstDisk">#REF!</definedName>
    <definedName name="Format">#REF!</definedName>
    <definedName name="formular">[0]!formular</definedName>
    <definedName name="frf">#REF!</definedName>
    <definedName name="fx_table">#REF!</definedName>
    <definedName name="G.P">#REF!</definedName>
    <definedName name="G.T">#REF!</definedName>
    <definedName name="gbp">#REF!</definedName>
    <definedName name="god">'[13]pror'!$C$1</definedName>
    <definedName name="God_kreiranja">'[14]Transport'!$F$13</definedName>
    <definedName name="Godina">#REF!</definedName>
    <definedName name="GotoSheet">[0]!GotoSheet</definedName>
    <definedName name="Gotosheet2">[0]!Gotosheet2</definedName>
    <definedName name="GotoSheet21">[0]!GotoSheet21</definedName>
    <definedName name="GotoSheet3">[0]!GotoSheet3</definedName>
    <definedName name="h">#REF!</definedName>
    <definedName name="H.P">#REF!</definedName>
    <definedName name="H.T">#REF!</definedName>
    <definedName name="Header">#REF!</definedName>
    <definedName name="I.1.P_">#REF!</definedName>
    <definedName name="I.1.T">#REF!</definedName>
    <definedName name="I.1.T_">#REF!</definedName>
    <definedName name="I.2.P_">#REF!</definedName>
    <definedName name="I.2.T_">#REF!</definedName>
    <definedName name="I.3.P_">#REF!</definedName>
    <definedName name="I.3.T_">#REF!</definedName>
    <definedName name="I.4.P_">#REF!</definedName>
    <definedName name="I.4.T_">#REF!</definedName>
    <definedName name="I.5.P_">#REF!</definedName>
    <definedName name="I.5.T_">#REF!</definedName>
    <definedName name="I.P">#REF!</definedName>
    <definedName name="I.P_">#REF!</definedName>
    <definedName name="I.T">#REF!</definedName>
    <definedName name="I.T_">#REF!</definedName>
    <definedName name="II.1.P_">#REF!</definedName>
    <definedName name="II.1.T_">#REF!</definedName>
    <definedName name="II.2.P_">#REF!</definedName>
    <definedName name="II.2.T_">#REF!</definedName>
    <definedName name="II.3.P_">#REF!</definedName>
    <definedName name="II.3.T_">#REF!</definedName>
    <definedName name="II.4.P_">#REF!</definedName>
    <definedName name="II.4.T_">#REF!</definedName>
    <definedName name="II.5.P_">#REF!</definedName>
    <definedName name="II.5.T_">#REF!</definedName>
    <definedName name="II.6.P_">#REF!</definedName>
    <definedName name="II.6.T_">#REF!</definedName>
    <definedName name="II.7.P_">#REF!</definedName>
    <definedName name="II.7.T_">#REF!</definedName>
    <definedName name="II.P_">#REF!</definedName>
    <definedName name="II.T_">#REF!</definedName>
    <definedName name="III.1.P_">#REF!</definedName>
    <definedName name="III.1.T_">#REF!</definedName>
    <definedName name="III.2.P_">#REF!</definedName>
    <definedName name="III.2.T_">#REF!</definedName>
    <definedName name="III.3.P_">#REF!</definedName>
    <definedName name="III.3.T_">#REF!</definedName>
    <definedName name="III.4.P_">#REF!</definedName>
    <definedName name="III.4.T_">#REF!</definedName>
    <definedName name="III.5.P_">#REF!</definedName>
    <definedName name="III.5.T_">#REF!</definedName>
    <definedName name="III.6.P_">#REF!</definedName>
    <definedName name="III.6.T_">#REF!</definedName>
    <definedName name="III.P_">#REF!</definedName>
    <definedName name="III.T_">#REF!</definedName>
    <definedName name="Ime">#REF!</definedName>
    <definedName name="ImeKlIzv">#REF!</definedName>
    <definedName name="imovina">'[15]B8'!$D$6:$D$7,'[15]B8'!$D$11,'[15]B8'!$D$12,'[15]B8'!$D$15,'[15]B8'!$D$21:$D$24,'[15]B8'!$F$6:$H$7,'[15]B8'!$F$12:$H$12,'[15]B8'!$F$15:$H$15,'[15]B8'!$H$11,'[15]B8'!$I$21:$I$24</definedName>
    <definedName name="INA">[0]!INA</definedName>
    <definedName name="inakt">'[6]Inactív kutak'!$C$3:$L$12</definedName>
    <definedName name="InaMol">'[14]Transport'!$D$11</definedName>
    <definedName name="IV.P_">#REF!</definedName>
    <definedName name="IV.T_">#REF!</definedName>
    <definedName name="J.P">#REF!</definedName>
    <definedName name="J.T">#REF!</definedName>
    <definedName name="jpy">#REF!</definedName>
    <definedName name="k">[0]!k</definedName>
    <definedName name="K.P">#REF!</definedName>
    <definedName name="K.T">#REF!</definedName>
    <definedName name="K5FLM06042">#REF!</definedName>
    <definedName name="kb_Aktiva">#REF!</definedName>
    <definedName name="kb_Dobit">#REF!</definedName>
    <definedName name="kb_KratObv">#REF!</definedName>
    <definedName name="kb_KrImov">#REF!</definedName>
    <definedName name="kb_NetoTekSred">#REF!</definedName>
    <definedName name="kb_Novac">#REF!</definedName>
    <definedName name="kb_Pasiva">#REF!</definedName>
    <definedName name="kb_TekSred">#REF!</definedName>
    <definedName name="kkk">[0]!kkk</definedName>
    <definedName name="KONS">'[16]Material'!$D$2:$D$57</definedName>
    <definedName name="KONSOL">'[16]Cover'!$C$27</definedName>
    <definedName name="Konta">#REF!</definedName>
    <definedName name="KontrolaCsv">#REF!</definedName>
    <definedName name="Krediti">#REF!</definedName>
    <definedName name="ktg">'[6]Adat'!$A$3:$E$14</definedName>
    <definedName name="kutak">#REF!</definedName>
    <definedName name="L.P">#REF!</definedName>
    <definedName name="L.T">#REF!</definedName>
    <definedName name="Lang">'[17]Cover'!$C$27</definedName>
    <definedName name="LastDisk">#REF!</definedName>
    <definedName name="limit288">'[18]ACC'!$I$8</definedName>
    <definedName name="List_of_Sheets">#REF!</definedName>
    <definedName name="Lista">'[19]Lista mjesta troška'!$A$2:$A$1114</definedName>
    <definedName name="LLL">'[20]P1'!$F$7:$F$8,'[20]P1'!$F$13:$F$14,'[20]P1'!$F$23:$F$26</definedName>
    <definedName name="M.P">#REF!</definedName>
    <definedName name="M.T">#REF!</definedName>
    <definedName name="Master_Sheets">#REF!</definedName>
    <definedName name="MAT">#REF!</definedName>
    <definedName name="mjes">#REF!</definedName>
    <definedName name="Mjesec">'[7]ct'!$C$1</definedName>
    <definedName name="MM">'[21]ListRO'!$C$1</definedName>
    <definedName name="MONET.P_">#REF!</definedName>
    <definedName name="MONET.T_">#REF!</definedName>
    <definedName name="N.P">#REF!</definedName>
    <definedName name="Names_exist">#REF!</definedName>
    <definedName name="NET.IMOV.P.">#REF!</definedName>
    <definedName name="NET.IMOV.T.">#REF!</definedName>
    <definedName name="NETO.P_">#REF!</definedName>
    <definedName name="NetoDobit">#REF!</definedName>
    <definedName name="NetoImKon">#REF!</definedName>
    <definedName name="NetoImPoc">#REF!</definedName>
    <definedName name="nlg">#REF!</definedName>
    <definedName name="nmm">[0]!nmm</definedName>
    <definedName name="nn">'[22]ListRO'!$C$1</definedName>
    <definedName name="nnn">[0]!nnn</definedName>
    <definedName name="Number_of_Simulations">#REF!</definedName>
    <definedName name="OLE_LINK27_7">#REF!</definedName>
    <definedName name="OznPod">'[14]Transport'!$D$17</definedName>
    <definedName name="P">[0]!P</definedName>
    <definedName name="P.1.">#REF!</definedName>
    <definedName name="P.2.">#REF!</definedName>
    <definedName name="P.3.">#REF!</definedName>
    <definedName name="P.4.">#REF!</definedName>
    <definedName name="P_1.">#REF!</definedName>
    <definedName name="P_2.">#REF!</definedName>
    <definedName name="P_5.2.2.2.">'[23]TIJEK NOVCA'!#REF!</definedName>
    <definedName name="P1.">'[23]TIJEK NOVCA'!#REF!</definedName>
    <definedName name="P1.1.">'[23]TIJEK NOVCA'!#REF!</definedName>
    <definedName name="P1.2.">'[23]TIJEK NOVCA'!#REF!</definedName>
    <definedName name="P1.3.">'[23]TIJEK NOVCA'!#REF!</definedName>
    <definedName name="P1.3.1.">'[23]TIJEK NOVCA'!#REF!</definedName>
    <definedName name="P1.3.2.">'[23]TIJEK NOVCA'!#REF!</definedName>
    <definedName name="P1.4.">'[23]TIJEK NOVCA'!#REF!</definedName>
    <definedName name="P1.5.">'[23]TIJEK NOVCA'!#REF!</definedName>
    <definedName name="P1.6.">'[23]TIJEK NOVCA'!#REF!</definedName>
    <definedName name="P11.">'[23]TIJEK NOVCA'!#REF!</definedName>
    <definedName name="P12.">'[23]TIJEK NOVCA'!#REF!</definedName>
    <definedName name="P12..">'[23]TIJEK NOVCA'!#REF!</definedName>
    <definedName name="P13.">'[23]TIJEK NOVCA'!#REF!</definedName>
    <definedName name="p1group">'[11]P1'!$F$7:$F$8,'[11]P1'!$F$13:$F$14,'[11]P1'!$F$23:$F$26</definedName>
    <definedName name="p1matica">'[11]P1'!$G$7:$G$8,'[11]P1'!$G$13:$G$14,'[11]P1'!$G$23:$G$26</definedName>
    <definedName name="P2.">'[23]TIJEK NOVCA'!#REF!</definedName>
    <definedName name="P2.1.">'[23]TIJEK NOVCA'!#REF!</definedName>
    <definedName name="P2.2.">'[23]TIJEK NOVCA'!#REF!</definedName>
    <definedName name="P2.2.1.">'[23]TIJEK NOVCA'!#REF!</definedName>
    <definedName name="P2.2.2.">'[23]TIJEK NOVCA'!#REF!</definedName>
    <definedName name="P2.3.">'[23]TIJEK NOVCA'!#REF!</definedName>
    <definedName name="P2.4.">'[23]TIJEK NOVCA'!#REF!</definedName>
    <definedName name="P2.5.">'[23]TIJEK NOVCA'!#REF!</definedName>
    <definedName name="P2.5.1.">'[23]TIJEK NOVCA'!#REF!</definedName>
    <definedName name="P2.5.2.">'[23]TIJEK NOVCA'!#REF!</definedName>
    <definedName name="P2.6.">'[23]TIJEK NOVCA'!#REF!</definedName>
    <definedName name="P2.7.">'[23]TIJEK NOVCA'!#REF!</definedName>
    <definedName name="P2.8.">'[23]TIJEK NOVCA'!#REF!</definedName>
    <definedName name="P2.9.">'[23]TIJEK NOVCA'!#REF!</definedName>
    <definedName name="p2group">#REF!</definedName>
    <definedName name="p2matica">#REF!</definedName>
    <definedName name="P3.">'[23]TIJEK NOVCA'!#REF!</definedName>
    <definedName name="P4.">'[23]TIJEK NOVCA'!#REF!</definedName>
    <definedName name="P4.1.">'[23]TIJEK NOVCA'!#REF!</definedName>
    <definedName name="P4.2.">'[23]TIJEK NOVCA'!#REF!</definedName>
    <definedName name="P4.3.">'[23]TIJEK NOVCA'!#REF!</definedName>
    <definedName name="P4.3.1.">'[23]TIJEK NOVCA'!#REF!</definedName>
    <definedName name="P4.3.2.">'[23]TIJEK NOVCA'!#REF!</definedName>
    <definedName name="p4group">'[11]P4'!$F$17:$F$22,'[11]P4'!$F$6:$F$12</definedName>
    <definedName name="p4matica">'[11]P4'!$G$6:$G$12,'[11]P4'!$G$17:$G$22</definedName>
    <definedName name="P5.">'[23]TIJEK NOVCA'!#REF!</definedName>
    <definedName name="P5.1.">'[23]TIJEK NOVCA'!#REF!</definedName>
    <definedName name="P5.2.">'[23]TIJEK NOVCA'!#REF!</definedName>
    <definedName name="P5.2.1.">'[23]TIJEK NOVCA'!#REF!</definedName>
    <definedName name="P5.2.2.">'[23]TIJEK NOVCA'!#REF!</definedName>
    <definedName name="P5.2.2.1.">'[23]TIJEK NOVCA'!#REF!</definedName>
    <definedName name="P5.2.2.2.">'[23]TIJEK NOVCA'!#REF!</definedName>
    <definedName name="P5.2.3.">'[23]TIJEK NOVCA'!#REF!</definedName>
    <definedName name="P5.2.4.">'[23]TIJEK NOVCA'!#REF!</definedName>
    <definedName name="p5group">#REF!</definedName>
    <definedName name="p5matica">#REF!</definedName>
    <definedName name="P6.">'[23]TIJEK NOVCA'!#REF!</definedName>
    <definedName name="p6group">'[11]P6'!$F$6:$F$10,'[11]P6'!$F$14:$F$19</definedName>
    <definedName name="p6matica">'[11]P6'!$G$14:$G$19,'[11]P6'!$G$6:$G$10</definedName>
    <definedName name="P7.">'[23]TIJEK NOVCA'!#REF!</definedName>
    <definedName name="P7.1.">'[23]TIJEK NOVCA'!#REF!</definedName>
    <definedName name="P7.2.">'[23]TIJEK NOVCA'!#REF!</definedName>
    <definedName name="P7.2.1.">'[23]TIJEK NOVCA'!#REF!</definedName>
    <definedName name="P7.2.1.1.">'[23]TIJEK NOVCA'!#REF!</definedName>
    <definedName name="P7.2.1.2.">'[23]TIJEK NOVCA'!#REF!</definedName>
    <definedName name="P7.2.2.">'[23]TIJEK NOVCA'!#REF!</definedName>
    <definedName name="P7.3.">'[23]TIJEK NOVCA'!#REF!</definedName>
    <definedName name="P7.3.1.">'[23]TIJEK NOVCA'!#REF!</definedName>
    <definedName name="P7.3.2.">'[23]TIJEK NOVCA'!#REF!</definedName>
    <definedName name="P7.4.">'[23]TIJEK NOVCA'!#REF!</definedName>
    <definedName name="p7group">'[11]P7'!$F$24:$F$29,'[11]P7'!$F$13:$F$19</definedName>
    <definedName name="p7matica">'[11]P7'!$G$24:$G$29,'[11]P7'!$G$13:$G$19</definedName>
    <definedName name="P8.">'[23]TIJEK NOVCA'!#REF!</definedName>
    <definedName name="P8.1.">'[23]TIJEK NOVCA'!#REF!</definedName>
    <definedName name="P8.1.1.">'[23]TIJEK NOVCA'!#REF!</definedName>
    <definedName name="P8.1.1.1.">'[23]TIJEK NOVCA'!#REF!</definedName>
    <definedName name="P8.1.1.2.">'[23]TIJEK NOVCA'!#REF!</definedName>
    <definedName name="P8.1.2.">'[23]TIJEK NOVCA'!#REF!</definedName>
    <definedName name="P8.2.">'[23]TIJEK NOVCA'!#REF!</definedName>
    <definedName name="P8.2.1.">'[23]TIJEK NOVCA'!#REF!</definedName>
    <definedName name="P8.2.2.">'[23]TIJEK NOVCA'!#REF!</definedName>
    <definedName name="P8.3.">'[23]TIJEK NOVCA'!#REF!</definedName>
    <definedName name="P9.">'[23]TIJEK NOVCA'!#REF!</definedName>
    <definedName name="Partner">#REF!</definedName>
    <definedName name="PartnerName">'[24]Company'!$A$2:'[24]Company'!$A$9964</definedName>
    <definedName name="PASIV.P.">#REF!</definedName>
    <definedName name="Period">'[14]Transport'!$C$15</definedName>
    <definedName name="PIZDAC">'[23]TIJEK NOVCA'!#REF!</definedName>
    <definedName name="PNameTop">#REF!</definedName>
    <definedName name="PocetakPodjeleKonta">#REF!</definedName>
    <definedName name="PocPoz">#REF!</definedName>
    <definedName name="PocPozMin">#REF!</definedName>
    <definedName name="PocPozRO">'[21]ListRO'!#REF!</definedName>
    <definedName name="PocPozTN">'[25]II 3.'!#REF!</definedName>
    <definedName name="POKAZ.P_">#REF!</definedName>
    <definedName name="POKAZ.T_">#REF!</definedName>
    <definedName name="PomMMGGGG">#REF!</definedName>
    <definedName name="PomOK">#REF!</definedName>
    <definedName name="PPRIM">'[23]TIJEK NOVCA'!#REF!</definedName>
    <definedName name="_xlnm.Print_Area" localSheetId="1">'Bilanca'!$A$1:$K$120</definedName>
    <definedName name="_xlnm.Print_Area" localSheetId="6">'Bilješke'!$A$1:$J$53</definedName>
    <definedName name="_xlnm.Print_Area" localSheetId="4">'NT_D'!$A$1:$K$53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  <definedName name="Products">'[5]Material'!$D$2:$D$57</definedName>
    <definedName name="prorizv">'[7]pror'!$A$14:$C$100</definedName>
    <definedName name="Prov01">'[23]Cover'!#REF!</definedName>
    <definedName name="Prov02">#REF!</definedName>
    <definedName name="Prov03">#REF!</definedName>
    <definedName name="Prov04">#REF!</definedName>
    <definedName name="Prov05">#REF!</definedName>
    <definedName name="Prov06">#REF!</definedName>
    <definedName name="proxy_table">#REF!</definedName>
    <definedName name="PTopa">#REF!</definedName>
    <definedName name="PTopb">#REF!</definedName>
    <definedName name="PTopc">#REF!</definedName>
    <definedName name="PTopdata">#REF!</definedName>
    <definedName name="RawData">#REF!</definedName>
    <definedName name="rdg">#REF!</definedName>
    <definedName name="rdg_Bruto">#REF!</definedName>
    <definedName name="rdg_Neto">#REF!</definedName>
    <definedName name="Ref_Data_Value">#REF!</definedName>
    <definedName name="Ref_Dates">#REF!</definedName>
    <definedName name="Ref_DD_PUnits">#REF!</definedName>
    <definedName name="Ref_IG_Adj">#REF!</definedName>
    <definedName name="Ref_Investee_Units">#REF!</definedName>
    <definedName name="Ref_Operation">'[12]References'!#REF!</definedName>
    <definedName name="Ref_P01">#REF!</definedName>
    <definedName name="Ref_P01_File">#REF!</definedName>
    <definedName name="Ref_P01_Records">#REF!</definedName>
    <definedName name="Ref_Partner_units">#REF!</definedName>
    <definedName name="Ref_Partner1">#REF!</definedName>
    <definedName name="Ref_PC_ID">'[26]References'!$G$135</definedName>
    <definedName name="Ref_Records">#REF!</definedName>
    <definedName name="Ref_Report_Options">#REF!</definedName>
    <definedName name="Ref_SI_100">#REF!</definedName>
    <definedName name="Ref_SI_120">#REF!</definedName>
    <definedName name="Ref_SI_125">#REF!</definedName>
    <definedName name="Ref_SI_130">#REF!</definedName>
    <definedName name="Ref_SI_140">#REF!</definedName>
    <definedName name="Ref_SI_145">#REF!</definedName>
    <definedName name="Ref_SI_150">#REF!</definedName>
    <definedName name="Ref_SI_170">#REF!</definedName>
    <definedName name="Ref_SI_175">#REF!</definedName>
    <definedName name="Ref_SI_180">#REF!</definedName>
    <definedName name="Ref_SI_190">#REF!</definedName>
    <definedName name="Ref_SI_200">#REF!</definedName>
    <definedName name="Ref_SI_220">#REF!</definedName>
    <definedName name="Ref_SI_240">#REF!</definedName>
    <definedName name="Ref_SI_245">#REF!</definedName>
    <definedName name="Ref_SI_270">#REF!</definedName>
    <definedName name="Ref_SI_275">#REF!</definedName>
    <definedName name="Ref_SI_302">'[12]References'!#REF!</definedName>
    <definedName name="Ref_SI_303">'[12]References'!#REF!</definedName>
    <definedName name="Ref_SI_304">'[12]References'!#REF!</definedName>
    <definedName name="Ref_SI_Blank">#REF!</definedName>
    <definedName name="Ref_Subitem_Table">#REF!</definedName>
    <definedName name="Ref_Unit_ID">'[26]References'!$D$135</definedName>
    <definedName name="Ref_Values">#REF!</definedName>
    <definedName name="Ref_Versions">#REF!</definedName>
    <definedName name="Reports">#REF!</definedName>
    <definedName name="Reports_Mnth_Cum">'[12]Reports'!#REF!</definedName>
    <definedName name="Reports_Qtr_Mvmnt">'[12]Reports'!#REF!</definedName>
    <definedName name="ReportType">'[24]References'!$A$3:$C$3</definedName>
    <definedName name="resultforperiod">#REF!</definedName>
    <definedName name="SaldoCsvNina">#REF!</definedName>
    <definedName name="SaldoZaCsv">#REF!</definedName>
    <definedName name="SaldoZaIzmjenuCsvNina">#REF!</definedName>
    <definedName name="SAPBEXrevision" hidden="1">1</definedName>
    <definedName name="SAPBEXsysID" hidden="1">"PB1"</definedName>
    <definedName name="SAPBEXwbID" hidden="1">"4CA9AG701Z62H3UBGHBRPZ8RA"</definedName>
    <definedName name="SAPBEXwbIDa" hidden="1">"4HVJ011K9X54U355Z4H84OD1Y"</definedName>
    <definedName name="Segment">#REF!</definedName>
    <definedName name="simulser">#REF!</definedName>
    <definedName name="Start">#REF!</definedName>
    <definedName name="Start_Date">#REF!</definedName>
    <definedName name="T.1">#REF!</definedName>
    <definedName name="T.2">#REF!</definedName>
    <definedName name="T.3">#REF!</definedName>
    <definedName name="T_1.">#REF!</definedName>
    <definedName name="T_2.">#REF!</definedName>
    <definedName name="T_Novac">#REF!</definedName>
    <definedName name="T1.">'[23]TIJEK NOVCA'!#REF!</definedName>
    <definedName name="T1.1.">'[23]TIJEK NOVCA'!#REF!</definedName>
    <definedName name="T1.2.">'[23]TIJEK NOVCA'!#REF!</definedName>
    <definedName name="T1.3.">'[23]TIJEK NOVCA'!#REF!</definedName>
    <definedName name="T1.3.1.">'[23]TIJEK NOVCA'!#REF!</definedName>
    <definedName name="T1.3.2.">'[23]TIJEK NOVCA'!#REF!</definedName>
    <definedName name="T1.4.">'[23]TIJEK NOVCA'!#REF!</definedName>
    <definedName name="T1.5.">'[23]TIJEK NOVCA'!#REF!</definedName>
    <definedName name="T1.6.">'[23]TIJEK NOVCA'!#REF!</definedName>
    <definedName name="T11.">'[23]TIJEK NOVCA'!#REF!</definedName>
    <definedName name="T12.">'[23]TIJEK NOVCA'!#REF!</definedName>
    <definedName name="T2.">'[23]TIJEK NOVCA'!#REF!</definedName>
    <definedName name="T2.1.">'[23]TIJEK NOVCA'!#REF!</definedName>
    <definedName name="T2.2.">'[23]TIJEK NOVCA'!#REF!</definedName>
    <definedName name="T2.2.1.">'[23]TIJEK NOVCA'!#REF!</definedName>
    <definedName name="T2.2.2.">'[23]TIJEK NOVCA'!#REF!</definedName>
    <definedName name="T2.3.">'[23]TIJEK NOVCA'!#REF!</definedName>
    <definedName name="T2.4.">'[23]TIJEK NOVCA'!#REF!</definedName>
    <definedName name="T2.5.">'[23]TIJEK NOVCA'!#REF!</definedName>
    <definedName name="T2.5.1.">'[23]TIJEK NOVCA'!#REF!</definedName>
    <definedName name="T2.5.2.">'[23]TIJEK NOVCA'!#REF!</definedName>
    <definedName name="T2.6.">'[23]TIJEK NOVCA'!#REF!</definedName>
    <definedName name="T2.7.">'[23]TIJEK NOVCA'!#REF!</definedName>
    <definedName name="T2.8.">'[23]TIJEK NOVCA'!#REF!</definedName>
    <definedName name="T2.9.">'[23]TIJEK NOVCA'!#REF!</definedName>
    <definedName name="T3.">'[23]TIJEK NOVCA'!#REF!</definedName>
    <definedName name="T4.">'[23]TIJEK NOVCA'!#REF!</definedName>
    <definedName name="T4.1.">'[23]TIJEK NOVCA'!#REF!</definedName>
    <definedName name="T4.2.">'[23]TIJEK NOVCA'!#REF!</definedName>
    <definedName name="T4.3.">'[23]TIJEK NOVCA'!#REF!</definedName>
    <definedName name="T4.3.1.">'[23]TIJEK NOVCA'!#REF!</definedName>
    <definedName name="T4.3.2.">'[23]TIJEK NOVCA'!#REF!</definedName>
    <definedName name="T5.">'[23]TIJEK NOVCA'!#REF!</definedName>
    <definedName name="T5.1.">'[23]TIJEK NOVCA'!#REF!</definedName>
    <definedName name="T5.2.">'[23]TIJEK NOVCA'!#REF!</definedName>
    <definedName name="T5.2.1.">'[23]TIJEK NOVCA'!#REF!</definedName>
    <definedName name="T5.2.2.">'[23]TIJEK NOVCA'!#REF!</definedName>
    <definedName name="T5.2.2.1.">'[23]TIJEK NOVCA'!#REF!</definedName>
    <definedName name="T5.2.2.2.">'[23]TIJEK NOVCA'!#REF!</definedName>
    <definedName name="T5.2.3.">'[23]TIJEK NOVCA'!#REF!</definedName>
    <definedName name="T5.2.4.">'[23]TIJEK NOVCA'!#REF!</definedName>
    <definedName name="T6.">'[23]TIJEK NOVCA'!#REF!</definedName>
    <definedName name="T7.">'[23]TIJEK NOVCA'!#REF!</definedName>
    <definedName name="T7.1.">'[23]TIJEK NOVCA'!#REF!</definedName>
    <definedName name="T7.2.">'[23]TIJEK NOVCA'!#REF!</definedName>
    <definedName name="T7.2.1.">'[23]TIJEK NOVCA'!#REF!</definedName>
    <definedName name="T7.2.1.1.">'[23]TIJEK NOVCA'!#REF!</definedName>
    <definedName name="T7.2.1.2.">'[23]TIJEK NOVCA'!#REF!</definedName>
    <definedName name="T7.2.2.">'[23]TIJEK NOVCA'!#REF!</definedName>
    <definedName name="T7.3.">'[23]TIJEK NOVCA'!#REF!</definedName>
    <definedName name="T7.3.1.">'[23]TIJEK NOVCA'!#REF!</definedName>
    <definedName name="T7.3.2.">'[23]TIJEK NOVCA'!#REF!</definedName>
    <definedName name="T7.4.">'[23]TIJEK NOVCA'!#REF!</definedName>
    <definedName name="T8.">'[23]TIJEK NOVCA'!#REF!</definedName>
    <definedName name="T8.1.">'[23]TIJEK NOVCA'!#REF!</definedName>
    <definedName name="T8.1.1.">'[23]TIJEK NOVCA'!#REF!</definedName>
    <definedName name="T8.1.1.1.">'[23]TIJEK NOVCA'!#REF!</definedName>
    <definedName name="T8.1.1.2.">'[23]TIJEK NOVCA'!#REF!</definedName>
    <definedName name="T8.1.2.">'[23]TIJEK NOVCA'!#REF!</definedName>
    <definedName name="T8.2.">'[23]TIJEK NOVCA'!#REF!</definedName>
    <definedName name="T8.2.1.">'[23]TIJEK NOVCA'!#REF!</definedName>
    <definedName name="T8.2.2.">'[23]TIJEK NOVCA'!#REF!</definedName>
    <definedName name="T8.3.">'[23]TIJEK NOVCA'!#REF!</definedName>
    <definedName name="T9.">'[23]TIJEK NOVCA'!#REF!</definedName>
    <definedName name="talalt">'[6]Talált kutak'!$C$3:$I$129</definedName>
    <definedName name="tekst">[0]!tekst</definedName>
    <definedName name="TEKUĆ.P.">#REF!</definedName>
    <definedName name="temp">#REF!</definedName>
    <definedName name="TEST0">#REF!</definedName>
    <definedName name="TEST1">#REF!</definedName>
    <definedName name="TEST10">'[8]BAZA -75200000'!$A$11252:$P$12501</definedName>
    <definedName name="TEST11">'[8]BAZA -75200000'!$A$12502:$P$13751</definedName>
    <definedName name="TEST12">'[8]BAZA -75200000'!$A$13752:$P$15001</definedName>
    <definedName name="TEST13">'[8]BAZA -75200000'!$A$15002:$P$16251</definedName>
    <definedName name="TEST14">'[8]BAZA -75200000'!$A$16252:$P$17501</definedName>
    <definedName name="TEST15">'[8]BAZA -75200000'!$A$17502:$P$18751</definedName>
    <definedName name="TEST16">'[8]BAZA -75200000'!$A$18752:$P$20001</definedName>
    <definedName name="TEST17">'[8]BAZA -75200000'!$A$20002:$P$21251</definedName>
    <definedName name="TEST18">'[8]BAZA -75200000'!$A$21252:$P$22501</definedName>
    <definedName name="TEST19">'[8]BAZA -75200000'!$A$22502:$P$23751</definedName>
    <definedName name="TEST2">'[8]BAZA -75200000'!$A$1252:$P$2501</definedName>
    <definedName name="TEST20">'[8]BAZA -75200000'!$A$23752:$P$25001</definedName>
    <definedName name="TEST21">'[8]BAZA -75200000'!$A$25002:$P$26251</definedName>
    <definedName name="TEST22">'[8]BAZA -75200000'!$A$26252:$P$27501</definedName>
    <definedName name="TEST23">'[8]BAZA -75200000'!$A$27502:$P$28751</definedName>
    <definedName name="TEST24">'[8]BAZA -75200000'!$A$28752:$P$30001</definedName>
    <definedName name="TEST25">'[8]BAZA -75200000'!$A$30002:$P$31251</definedName>
    <definedName name="TEST26">'[8]BAZA -75200000'!$A$31252:$P$32501</definedName>
    <definedName name="TEST27">'[8]BAZA -75200000'!$A$32502:$P$33751</definedName>
    <definedName name="TEST28">'[8]BAZA -75200000'!$A$33752:$P$35001</definedName>
    <definedName name="TEST29">'[8]BAZA -75200000'!$A$35002:$P$36251</definedName>
    <definedName name="TEST3">'[8]BAZA -75200000'!$A$2502:$P$3751</definedName>
    <definedName name="TEST30">'[8]BAZA -75200000'!$A$36252:$P$37501</definedName>
    <definedName name="TEST31">'[8]BAZA -75200000'!$A$37502:$P$38751</definedName>
    <definedName name="TEST32">'[8]BAZA -75200000'!$A$38752:$P$40001</definedName>
    <definedName name="TEST33">'[8]BAZA -75200000'!$A$40002:$P$41251</definedName>
    <definedName name="TEST34">'[8]BAZA -75200000'!$A$41252:$P$42501</definedName>
    <definedName name="TEST35">'[8]BAZA -75200000'!$A$42502:$P$43751</definedName>
    <definedName name="TEST36">'[8]BAZA -75200000'!$A$43752:$P$45001</definedName>
    <definedName name="TEST37">'[8]BAZA -75200000'!$A$45002:$P$46251</definedName>
    <definedName name="TEST38">'[8]BAZA -75200000'!$A$46252:$P$47501</definedName>
    <definedName name="TEST39">'[8]BAZA -75200000'!$A$47502:$P$48751</definedName>
    <definedName name="TEST4">'[8]BAZA -75200000'!$A$3752:$P$5001</definedName>
    <definedName name="TEST40">'[8]BAZA -75200000'!$A$48752:$P$50001</definedName>
    <definedName name="TEST41">'[8]BAZA -75200000'!$A$50002:$P$51251</definedName>
    <definedName name="TEST42">'[8]BAZA -75200000'!$A$51252:$P$52501</definedName>
    <definedName name="TEST43">'[8]BAZA -75200000'!$A$52502:$P$53751</definedName>
    <definedName name="TEST44">'[8]BAZA -75200000'!$A$53752:$P$55001</definedName>
    <definedName name="TEST45">'[8]BAZA -75200000'!$A$55002:$P$56251</definedName>
    <definedName name="TEST46">'[8]BAZA -75200000'!$A$56252:$P$57501</definedName>
    <definedName name="TEST47">'[8]BAZA -75200000'!$A$57502:$P$58751</definedName>
    <definedName name="TEST48">'[8]BAZA -75200000'!$A$60002:$P$60201</definedName>
    <definedName name="TEST5">'[8]BAZA -75200000'!$A$5002:$P$6251</definedName>
    <definedName name="TEST6">'[8]BAZA -75200000'!$A$6252:$P$7501</definedName>
    <definedName name="TEST7">'[8]BAZA -75200000'!$A$7502:$P$8751</definedName>
    <definedName name="TEST8">'[8]BAZA -75200000'!$A$8752:$P$10001</definedName>
    <definedName name="TEST9">'[8]BAZA -75200000'!$A$10002:$P$11251</definedName>
    <definedName name="TESTHKEY">#REF!</definedName>
    <definedName name="TESTKEYS">#REF!</definedName>
    <definedName name="TESTVKEY">#REF!</definedName>
    <definedName name="text_File_Name">#REF!</definedName>
    <definedName name="textFileName">#REF!</definedName>
    <definedName name="TextRefCopy1">'[27]BS'!$I$47</definedName>
    <definedName name="Title1">'[17]References'!$C$1</definedName>
    <definedName name="Title2">'[17]References'!$C$2</definedName>
    <definedName name="Title3">'[17]References'!$E$1</definedName>
    <definedName name="Title4">'[17]References'!$E$2</definedName>
    <definedName name="Title5">'[17]References'!$F$1</definedName>
    <definedName name="Title6">'[17]References'!$F$2</definedName>
    <definedName name="Title7">'[17]References'!$G$1</definedName>
    <definedName name="TIZDAC">'[23]TIJEK NOVCA'!#REF!</definedName>
    <definedName name="TPRIM">'[23]TIJEK NOVCA'!#REF!</definedName>
    <definedName name="ts_NetoTekSred">#REF!</definedName>
    <definedName name="ts_TekObv">#REF!</definedName>
    <definedName name="ts_TekSred">#REF!</definedName>
    <definedName name="usd">#REF!</definedName>
    <definedName name="V.P_">#REF!</definedName>
    <definedName name="V.T_">#REF!</definedName>
    <definedName name="VrPod">'[14]Transport'!$C$17</definedName>
    <definedName name="YTD_Table">#REF!</definedName>
    <definedName name="z">#REF!</definedName>
    <definedName name="ZaliheGrupa">#REF!</definedName>
    <definedName name="ZaliheMatica">#REF!</definedName>
  </definedNames>
  <calcPr fullCalcOnLoad="1"/>
</workbook>
</file>

<file path=xl/sharedStrings.xml><?xml version="1.0" encoding="utf-8"?>
<sst xmlns="http://schemas.openxmlformats.org/spreadsheetml/2006/main" count="398" uniqueCount="346">
  <si>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</si>
  <si>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</si>
  <si>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</si>
  <si>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</si>
  <si>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</si>
  <si>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</si>
  <si>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</si>
  <si>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</si>
  <si>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</si>
  <si>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</si>
  <si>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</si>
  <si>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</si>
  <si>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</si>
  <si>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</si>
  <si>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</si>
  <si>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</si>
  <si>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</si>
  <si>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</si>
  <si>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</si>
  <si>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</si>
  <si>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</si>
  <si>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</si>
  <si>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</si>
  <si>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</si>
  <si>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</si>
  <si>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</si>
  <si>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</si>
  <si>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</si>
  <si>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</si>
  <si>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</si>
  <si>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</si>
  <si>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</si>
  <si>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</si>
  <si>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</si>
  <si>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</si>
  <si>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</si>
  <si>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</si>
  <si>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</si>
  <si>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</si>
  <si>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</si>
  <si>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</si>
  <si>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</si>
  <si>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</si>
  <si>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</si>
  <si>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</si>
  <si>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</si>
  <si>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</si>
  <si>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</si>
  <si>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</si>
  <si>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</si>
  <si>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</si>
  <si>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</si>
  <si>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</si>
  <si>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</si>
  <si>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</si>
  <si>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</si>
  <si>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</si>
  <si>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</si>
  <si>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</si>
  <si>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</si>
  <si>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</si>
  <si>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</si>
  <si>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</si>
  <si>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</si>
  <si>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</si>
  <si>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</si>
  <si>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</si>
  <si>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</si>
  <si>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</si>
  <si>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</si>
  <si>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</si>
  <si>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</si>
  <si>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</si>
  <si>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</si>
  <si>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</si>
  <si>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</si>
  <si>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</si>
  <si>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</si>
  <si>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</si>
  <si>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</si>
  <si>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</si>
  <si>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</si>
  <si>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</si>
  <si>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</si>
  <si>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</si>
  <si>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</si>
  <si>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</si>
  <si>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</si>
  <si>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</si>
  <si>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</si>
  <si>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</si>
  <si>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</si>
  <si>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</si>
  <si>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</si>
  <si>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</si>
  <si>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</si>
  <si>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</si>
  <si>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</si>
  <si>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</si>
  <si>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</si>
  <si>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</si>
  <si>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</si>
  <si>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</si>
  <si>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</si>
  <si>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</si>
  <si>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</si>
  <si>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</si>
  <si>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</si>
  <si>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</si>
  <si>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</si>
  <si>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</si>
  <si>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</si>
  <si>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</si>
  <si>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</si>
  <si>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</si>
  <si>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</si>
  <si>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</si>
  <si>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</si>
  <si>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</si>
  <si>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</si>
  <si>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</si>
  <si>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</si>
  <si>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</si>
  <si>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</si>
  <si>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</si>
  <si>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</si>
  <si>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</si>
  <si>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</si>
  <si>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</si>
  <si>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</si>
  <si>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</si>
  <si>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</si>
  <si>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</si>
  <si>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</si>
  <si>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</si>
  <si>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</si>
  <si>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</si>
  <si>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</si>
  <si>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</si>
  <si>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</si>
  <si>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</si>
  <si>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</si>
  <si>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</si>
  <si>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</si>
  <si>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</si>
  <si>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</si>
  <si>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</si>
  <si>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</si>
  <si>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</si>
  <si>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</si>
  <si>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</si>
  <si>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</si>
  <si>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</si>
  <si>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</si>
  <si>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</si>
  <si>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</si>
  <si>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</si>
  <si>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</si>
  <si>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</si>
  <si>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</si>
  <si>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</si>
  <si>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</si>
  <si>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</si>
  <si>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</si>
  <si>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</si>
  <si>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</si>
  <si>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</si>
  <si>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</si>
  <si>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</si>
  <si>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</si>
  <si>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</si>
  <si>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</si>
  <si>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</si>
  <si>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</si>
  <si>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</si>
  <si>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</si>
  <si>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</si>
  <si>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</si>
  <si>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</si>
  <si>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</si>
  <si>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</si>
  <si>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</si>
  <si>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</si>
  <si>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</si>
  <si>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</si>
  <si>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</si>
  <si>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</si>
  <si>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</si>
  <si>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</si>
  <si>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</si>
  <si>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</si>
  <si>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</si>
  <si>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</si>
  <si>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</si>
  <si>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</si>
  <si>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</si>
  <si>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</si>
  <si>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</si>
  <si>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</si>
  <si>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</si>
  <si>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</si>
  <si>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</si>
  <si>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</si>
  <si>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</si>
  <si>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</si>
  <si>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</si>
  <si>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</si>
  <si>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</si>
  <si>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</si>
  <si>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</si>
  <si>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</si>
  <si>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</si>
  <si>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</si>
  <si>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</si>
  <si>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</si>
  <si>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</si>
  <si>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</si>
  <si>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</si>
  <si>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</si>
  <si>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</si>
  <si>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</si>
  <si>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</si>
  <si>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</si>
  <si>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</si>
  <si>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</si>
  <si>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</si>
  <si>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</si>
  <si>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</si>
  <si>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</si>
  <si>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</si>
  <si>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</si>
  <si>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</si>
  <si>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</si>
  <si>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</si>
  <si>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</si>
  <si>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</si>
  <si>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</si>
  <si>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</si>
  <si>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</si>
  <si>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</si>
  <si>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</si>
  <si>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</si>
  <si>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</si>
  <si>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</si>
  <si>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</si>
  <si>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</si>
  <si>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</si>
  <si>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</si>
  <si>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</si>
  <si>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</si>
  <si>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</si>
  <si>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</si>
  <si>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</si>
  <si>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</si>
  <si>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</si>
  <si>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</si>
  <si>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</si>
  <si>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</si>
  <si>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</si>
  <si>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</si>
  <si>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</si>
  <si>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</si>
  <si>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</si>
  <si>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</si>
  <si>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</si>
  <si>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</si>
  <si>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</si>
  <si>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</si>
  <si>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</si>
  <si>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</si>
  <si>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</si>
  <si>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</si>
  <si>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</si>
  <si>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</si>
  <si>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</si>
  <si>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</si>
  <si>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</si>
  <si>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</si>
  <si>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</si>
  <si>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</si>
  <si>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</si>
  <si>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</si>
  <si>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</si>
  <si>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</si>
  <si>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</si>
  <si>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</si>
  <si>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</si>
  <si>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</si>
  <si>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</si>
  <si>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</si>
  <si>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</si>
  <si>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</si>
  <si>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</si>
  <si>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</si>
  <si>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</si>
  <si>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</si>
  <si>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</si>
  <si>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</si>
  <si>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</si>
  <si>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</si>
  <si>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</si>
  <si>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</si>
  <si>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</si>
  <si>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</si>
  <si>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</si>
  <si>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</si>
  <si>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</si>
  <si>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</si>
  <si>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</si>
  <si>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</si>
  <si>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</si>
  <si>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</si>
  <si>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</si>
  <si>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</si>
  <si>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</si>
  <si>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</si>
  <si>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</si>
  <si>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</si>
  <si>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</si>
  <si>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</si>
  <si>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</si>
  <si>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</si>
  <si>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</si>
  <si>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</si>
  <si>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</si>
  <si>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</si>
  <si>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ZAGREB</t>
  </si>
  <si>
    <t>Avenija Većeslava Holjevca 10</t>
  </si>
  <si>
    <t>www.ina.hr</t>
  </si>
  <si>
    <t>GRAD ZAGREB</t>
  </si>
  <si>
    <t>NE</t>
  </si>
  <si>
    <t>01 612-3143</t>
  </si>
  <si>
    <t>Top Računovodstvo Servisi d.o.o.</t>
  </si>
  <si>
    <t>ratko.markovic@trs.ina.hr</t>
  </si>
  <si>
    <t>Zoltán Sándor Áldott</t>
  </si>
  <si>
    <t>01 612-3115</t>
  </si>
  <si>
    <t xml:space="preserve">Ratko Marković </t>
  </si>
  <si>
    <t>1920</t>
  </si>
  <si>
    <t>INA - Industrija nafte d.d.(Matica)</t>
  </si>
  <si>
    <t>Obveznik:  INA, d.d. (Matica) ZAGREB, Avenija Većeslava Holjevca 10, 10000 Zagreb</t>
  </si>
  <si>
    <t xml:space="preserve"> INA, d.d. (Matica) ZAGREB, Avenija Većeslava Holjevca 10, 10000 Zagreb</t>
  </si>
  <si>
    <t>30.09.2012.</t>
  </si>
  <si>
    <t>stanje na dan 30.09.2012.</t>
  </si>
  <si>
    <t>u razdoblju01.01.2012. do 30.09.2012.</t>
  </si>
  <si>
    <t>u razdoblju 01.01.2012.do 30.09.2012.</t>
  </si>
  <si>
    <t>investitori@ina.hr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</si>
</sst>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HRK&quot;#,##0_);\(&quot;HRK&quot;#,##0\)"/>
    <numFmt numFmtId="165" formatCode="&quot;HRK&quot;#,##0_);[Red]\(&quot;HRK&quot;#,##0\)"/>
    <numFmt numFmtId="166" formatCode="&quot;HRK&quot;#,##0.00_);\(&quot;HRK&quot;#,##0.00\)"/>
    <numFmt numFmtId="167" formatCode="&quot;HRK&quot;#,##0.00_);[Red]\(&quot;HRK&quot;#,##0.00\)"/>
    <numFmt numFmtId="168" formatCode="_(&quot;HRK&quot;* #,##0_);_(&quot;HRK&quot;* \(#,##0\);_(&quot;HRK&quot;* &quot;-&quot;_);_(@_)"/>
    <numFmt numFmtId="169" formatCode="_(* #,##0_);_(* \(#,##0\);_(* &quot;-&quot;_);_(@_)"/>
    <numFmt numFmtId="170" formatCode="_(&quot;HRK&quot;* #,##0.00_);_(&quot;HRK&quot;* \(#,##0.00\);_(&quot;HRK&quot;* &quot;-&quot;??_);_(@_)"/>
    <numFmt numFmtId="171" formatCode="_(* #,##0.00_);_(* \(#,##0.00\);_(* &quot;-&quot;??_);_(@_)"/>
    <numFmt numFmtId="172" formatCode="000"/>
    <numFmt numFmtId="173" formatCode="#,##0\ ;\(#,##0\)"/>
    <numFmt numFmtId="174" formatCode="[Red][=1]&quot;Error&quot;;&quot;OK&quot;"/>
    <numFmt numFmtId="175" formatCode="#,##0.00\ ;\(#,##0.00\)"/>
    <numFmt numFmtId="176" formatCode="General_)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8"/>
      <color indexed="56"/>
      <name val="Arial"/>
      <family val="2"/>
    </font>
    <font>
      <sz val="10"/>
      <name val="World East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8"/>
      <name val="World East"/>
      <family val="0"/>
    </font>
    <font>
      <sz val="10"/>
      <name val="Book Antiqua"/>
      <family val="1"/>
    </font>
    <font>
      <sz val="11"/>
      <color indexed="53"/>
      <name val="Calibri"/>
      <family val="2"/>
    </font>
    <font>
      <sz val="8"/>
      <color indexed="8"/>
      <name val="Helv"/>
      <family val="0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Courier"/>
      <family val="3"/>
    </font>
    <font>
      <sz val="8"/>
      <name val="Helv"/>
      <family val="0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5" fillId="2" borderId="0" applyNumberFormat="0" applyBorder="0" applyAlignment="0" applyProtection="0"/>
    <xf numFmtId="0" fontId="1" fillId="3" borderId="0" applyNumberFormat="0" applyBorder="0" applyAlignment="0" applyProtection="0"/>
    <xf numFmtId="0" fontId="5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5" borderId="0" applyNumberFormat="0" applyBorder="0" applyAlignment="0" applyProtection="0"/>
    <xf numFmtId="0" fontId="1" fillId="5" borderId="0" applyNumberFormat="0" applyBorder="0" applyAlignment="0" applyProtection="0"/>
    <xf numFmtId="0" fontId="5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56" fillId="2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56" fillId="24" borderId="0" applyNumberFormat="0" applyBorder="0" applyAlignment="0" applyProtection="0"/>
    <xf numFmtId="0" fontId="20" fillId="5" borderId="0" applyNumberFormat="0" applyBorder="0" applyAlignment="0" applyProtection="0"/>
    <xf numFmtId="0" fontId="56" fillId="25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6" fillId="2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56" fillId="27" borderId="0" applyNumberFormat="0" applyBorder="0" applyAlignment="0" applyProtection="0"/>
    <xf numFmtId="0" fontId="20" fillId="28" borderId="0" applyNumberFormat="0" applyBorder="0" applyAlignment="0" applyProtection="0"/>
    <xf numFmtId="0" fontId="56" fillId="29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5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5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56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0" borderId="0" applyNumberFormat="0" applyBorder="0" applyAlignment="0" applyProtection="0"/>
    <xf numFmtId="0" fontId="20" fillId="48" borderId="0" applyNumberFormat="0" applyBorder="0" applyAlignment="0" applyProtection="0"/>
    <xf numFmtId="0" fontId="20" fillId="33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33" borderId="0" applyNumberFormat="0" applyBorder="0" applyAlignment="0" applyProtection="0"/>
    <xf numFmtId="0" fontId="20" fillId="40" borderId="0" applyNumberFormat="0" applyBorder="0" applyAlignment="0" applyProtection="0"/>
    <xf numFmtId="0" fontId="20" fillId="33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56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56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41" borderId="0" applyNumberFormat="0" applyBorder="0" applyAlignment="0" applyProtection="0"/>
    <xf numFmtId="0" fontId="20" fillId="55" borderId="0" applyNumberFormat="0" applyBorder="0" applyAlignment="0" applyProtection="0"/>
    <xf numFmtId="0" fontId="20" fillId="33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1" fillId="0" borderId="1">
      <alignment/>
      <protection hidden="1"/>
    </xf>
    <xf numFmtId="0" fontId="22" fillId="19" borderId="1" applyNumberFormat="0" applyFont="0" applyBorder="0" applyAlignment="0" applyProtection="0"/>
    <xf numFmtId="0" fontId="21" fillId="0" borderId="1">
      <alignment/>
      <protection hidden="1"/>
    </xf>
    <xf numFmtId="0" fontId="0" fillId="0" borderId="0">
      <alignment/>
      <protection/>
    </xf>
    <xf numFmtId="0" fontId="57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58" fillId="59" borderId="2" applyNumberFormat="0" applyAlignment="0" applyProtection="0"/>
    <xf numFmtId="0" fontId="24" fillId="9" borderId="3" applyNumberFormat="0" applyAlignment="0" applyProtection="0"/>
    <xf numFmtId="0" fontId="24" fillId="9" borderId="3" applyNumberFormat="0" applyAlignment="0" applyProtection="0"/>
    <xf numFmtId="0" fontId="59" fillId="60" borderId="4" applyNumberFormat="0" applyAlignment="0" applyProtection="0"/>
    <xf numFmtId="0" fontId="25" fillId="61" borderId="5" applyNumberFormat="0" applyAlignment="0" applyProtection="0"/>
    <xf numFmtId="0" fontId="25" fillId="61" borderId="5" applyNumberFormat="0" applyAlignment="0" applyProtection="0"/>
    <xf numFmtId="174" fontId="26" fillId="7" borderId="0">
      <alignment horizontal="center" vertical="top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>
      <alignment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5" fontId="7" fillId="0" borderId="0">
      <alignment horizontal="right" vertical="center"/>
      <protection/>
    </xf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37" fontId="2" fillId="0" borderId="6">
      <alignment horizontal="right" vertical="top" wrapText="1"/>
      <protection locked="0"/>
    </xf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67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62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63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64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69" borderId="2" applyNumberFormat="0" applyAlignment="0" applyProtection="0"/>
    <xf numFmtId="0" fontId="35" fillId="19" borderId="3" applyNumberFormat="0" applyAlignment="0" applyProtection="0"/>
    <xf numFmtId="0" fontId="35" fillId="22" borderId="3" applyNumberFormat="0" applyAlignment="0" applyProtection="0"/>
    <xf numFmtId="0" fontId="36" fillId="19" borderId="13">
      <alignment vertical="top" wrapText="1"/>
      <protection/>
    </xf>
    <xf numFmtId="0" fontId="37" fillId="0" borderId="0">
      <alignment/>
      <protection/>
    </xf>
    <xf numFmtId="0" fontId="66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">
      <alignment horizontal="left"/>
      <protection locked="0"/>
    </xf>
    <xf numFmtId="0" fontId="40" fillId="0" borderId="0" applyNumberFormat="0" applyFill="0" applyBorder="0" applyAlignment="0" applyProtection="0"/>
    <xf numFmtId="0" fontId="67" fillId="70" borderId="0" applyNumberFormat="0" applyBorder="0" applyAlignment="0" applyProtection="0"/>
    <xf numFmtId="0" fontId="41" fillId="7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72" borderId="16" applyNumberFormat="0" applyFont="0" applyAlignment="0" applyProtection="0"/>
    <xf numFmtId="0" fontId="1" fillId="7" borderId="3" applyNumberFormat="0" applyFont="0" applyAlignment="0" applyProtection="0"/>
    <xf numFmtId="0" fontId="0" fillId="7" borderId="3" applyNumberFormat="0" applyFont="0" applyAlignment="0" applyProtection="0"/>
    <xf numFmtId="173" fontId="0" fillId="0" borderId="0">
      <alignment/>
      <protection/>
    </xf>
    <xf numFmtId="175" fontId="0" fillId="0" borderId="0" applyFont="0">
      <alignment/>
      <protection/>
    </xf>
    <xf numFmtId="37" fontId="7" fillId="0" borderId="0">
      <alignment horizontal="right" vertical="center"/>
      <protection/>
    </xf>
    <xf numFmtId="0" fontId="0" fillId="0" borderId="0">
      <alignment/>
      <protection/>
    </xf>
    <xf numFmtId="0" fontId="68" fillId="59" borderId="17" applyNumberFormat="0" applyAlignment="0" applyProtection="0"/>
    <xf numFmtId="0" fontId="42" fillId="9" borderId="18" applyNumberFormat="0" applyAlignment="0" applyProtection="0"/>
    <xf numFmtId="0" fontId="42" fillId="9" borderId="18" applyNumberFormat="0" applyAlignment="0" applyProtection="0"/>
    <xf numFmtId="9" fontId="0" fillId="0" borderId="0" applyFont="0" applyFill="0" applyBorder="0" applyAlignment="0" applyProtection="0"/>
    <xf numFmtId="0" fontId="43" fillId="0" borderId="1" applyNumberFormat="0" applyFill="0" applyBorder="0" applyAlignment="0" applyProtection="0"/>
    <xf numFmtId="4" fontId="9" fillId="71" borderId="18" applyNumberFormat="0" applyProtection="0">
      <alignment vertical="center"/>
    </xf>
    <xf numFmtId="4" fontId="9" fillId="71" borderId="18" applyNumberFormat="0" applyProtection="0">
      <alignment vertical="center"/>
    </xf>
    <xf numFmtId="4" fontId="44" fillId="71" borderId="18" applyNumberFormat="0" applyProtection="0">
      <alignment vertical="center"/>
    </xf>
    <xf numFmtId="4" fontId="44" fillId="71" borderId="18" applyNumberFormat="0" applyProtection="0">
      <alignment vertical="center"/>
    </xf>
    <xf numFmtId="4" fontId="9" fillId="71" borderId="18" applyNumberFormat="0" applyProtection="0">
      <alignment horizontal="left" vertical="center" indent="1"/>
    </xf>
    <xf numFmtId="4" fontId="9" fillId="71" borderId="18" applyNumberFormat="0" applyProtection="0">
      <alignment horizontal="left" vertical="center"/>
    </xf>
    <xf numFmtId="4" fontId="9" fillId="71" borderId="18" applyNumberFormat="0" applyProtection="0">
      <alignment horizontal="left" vertical="center" indent="1"/>
    </xf>
    <xf numFmtId="4" fontId="9" fillId="71" borderId="18" applyNumberFormat="0" applyProtection="0">
      <alignment horizontal="left" vertical="center"/>
    </xf>
    <xf numFmtId="0" fontId="0" fillId="3" borderId="18" applyNumberFormat="0" applyProtection="0">
      <alignment horizontal="left" vertical="center" indent="1"/>
    </xf>
    <xf numFmtId="0" fontId="0" fillId="3" borderId="18" applyNumberFormat="0" applyProtection="0">
      <alignment horizontal="left" vertical="center"/>
    </xf>
    <xf numFmtId="0" fontId="0" fillId="3" borderId="18" applyNumberFormat="0" applyProtection="0">
      <alignment horizontal="left" vertical="center" indent="1"/>
    </xf>
    <xf numFmtId="0" fontId="0" fillId="3" borderId="18" applyNumberFormat="0" applyProtection="0">
      <alignment horizontal="left" vertical="center"/>
    </xf>
    <xf numFmtId="4" fontId="9" fillId="12" borderId="18" applyNumberFormat="0" applyProtection="0">
      <alignment horizontal="right" vertical="center"/>
    </xf>
    <xf numFmtId="4" fontId="9" fillId="12" borderId="18" applyNumberFormat="0" applyProtection="0">
      <alignment horizontal="right" vertical="center"/>
    </xf>
    <xf numFmtId="4" fontId="9" fillId="5" borderId="18" applyNumberFormat="0" applyProtection="0">
      <alignment horizontal="right" vertical="center"/>
    </xf>
    <xf numFmtId="4" fontId="9" fillId="5" borderId="18" applyNumberFormat="0" applyProtection="0">
      <alignment horizontal="right" vertical="center"/>
    </xf>
    <xf numFmtId="4" fontId="9" fillId="43" borderId="18" applyNumberFormat="0" applyProtection="0">
      <alignment horizontal="right" vertical="center"/>
    </xf>
    <xf numFmtId="4" fontId="9" fillId="43" borderId="18" applyNumberFormat="0" applyProtection="0">
      <alignment horizontal="right" vertical="center"/>
    </xf>
    <xf numFmtId="4" fontId="9" fillId="56" borderId="18" applyNumberFormat="0" applyProtection="0">
      <alignment horizontal="right" vertical="center"/>
    </xf>
    <xf numFmtId="4" fontId="9" fillId="56" borderId="18" applyNumberFormat="0" applyProtection="0">
      <alignment horizontal="right" vertical="center"/>
    </xf>
    <xf numFmtId="4" fontId="9" fillId="73" borderId="18" applyNumberFormat="0" applyProtection="0">
      <alignment horizontal="right" vertical="center"/>
    </xf>
    <xf numFmtId="4" fontId="9" fillId="73" borderId="18" applyNumberFormat="0" applyProtection="0">
      <alignment horizontal="right" vertical="center"/>
    </xf>
    <xf numFmtId="4" fontId="9" fillId="74" borderId="18" applyNumberFormat="0" applyProtection="0">
      <alignment horizontal="right" vertical="center"/>
    </xf>
    <xf numFmtId="4" fontId="9" fillId="74" borderId="18" applyNumberFormat="0" applyProtection="0">
      <alignment horizontal="right" vertical="center"/>
    </xf>
    <xf numFmtId="4" fontId="9" fillId="17" borderId="18" applyNumberFormat="0" applyProtection="0">
      <alignment horizontal="right" vertical="center"/>
    </xf>
    <xf numFmtId="4" fontId="9" fillId="17" borderId="18" applyNumberFormat="0" applyProtection="0">
      <alignment horizontal="right" vertical="center"/>
    </xf>
    <xf numFmtId="4" fontId="9" fillId="68" borderId="18" applyNumberFormat="0" applyProtection="0">
      <alignment horizontal="right" vertical="center"/>
    </xf>
    <xf numFmtId="4" fontId="9" fillId="68" borderId="18" applyNumberFormat="0" applyProtection="0">
      <alignment horizontal="right" vertical="center"/>
    </xf>
    <xf numFmtId="4" fontId="9" fillId="75" borderId="18" applyNumberFormat="0" applyProtection="0">
      <alignment horizontal="right" vertical="center"/>
    </xf>
    <xf numFmtId="4" fontId="9" fillId="75" borderId="18" applyNumberFormat="0" applyProtection="0">
      <alignment horizontal="right" vertical="center"/>
    </xf>
    <xf numFmtId="4" fontId="18" fillId="76" borderId="18" applyNumberFormat="0" applyProtection="0">
      <alignment horizontal="left" vertical="center" indent="1"/>
    </xf>
    <xf numFmtId="4" fontId="18" fillId="76" borderId="18" applyNumberFormat="0" applyProtection="0">
      <alignment horizontal="left" vertical="center"/>
    </xf>
    <xf numFmtId="4" fontId="9" fillId="9" borderId="19" applyNumberFormat="0" applyProtection="0">
      <alignment horizontal="left" vertical="center" indent="1"/>
    </xf>
    <xf numFmtId="4" fontId="9" fillId="9" borderId="19" applyNumberFormat="0" applyProtection="0">
      <alignment horizontal="left" vertical="center"/>
    </xf>
    <xf numFmtId="4" fontId="45" fillId="50" borderId="0" applyNumberFormat="0" applyProtection="0">
      <alignment horizontal="left" vertical="center" indent="1"/>
    </xf>
    <xf numFmtId="4" fontId="45" fillId="50" borderId="0" applyNumberFormat="0" applyProtection="0">
      <alignment horizontal="left" vertical="center"/>
    </xf>
    <xf numFmtId="4" fontId="45" fillId="50" borderId="0" applyNumberFormat="0" applyProtection="0">
      <alignment horizontal="left" vertical="center" indent="1"/>
    </xf>
    <xf numFmtId="0" fontId="0" fillId="3" borderId="18" applyNumberFormat="0" applyProtection="0">
      <alignment horizontal="left" vertical="center" indent="1"/>
    </xf>
    <xf numFmtId="0" fontId="0" fillId="3" borderId="18" applyNumberFormat="0" applyProtection="0">
      <alignment horizontal="left" vertical="center"/>
    </xf>
    <xf numFmtId="0" fontId="0" fillId="3" borderId="18" applyNumberFormat="0" applyProtection="0">
      <alignment horizontal="left" vertical="center" indent="1"/>
    </xf>
    <xf numFmtId="4" fontId="9" fillId="9" borderId="18" applyNumberFormat="0" applyProtection="0">
      <alignment horizontal="left" vertical="center" indent="1"/>
    </xf>
    <xf numFmtId="4" fontId="9" fillId="9" borderId="18" applyNumberFormat="0" applyProtection="0">
      <alignment horizontal="left" vertical="center" indent="1"/>
    </xf>
    <xf numFmtId="4" fontId="9" fillId="9" borderId="18" applyNumberFormat="0" applyProtection="0">
      <alignment horizontal="left" vertical="center"/>
    </xf>
    <xf numFmtId="4" fontId="9" fillId="9" borderId="18" applyNumberFormat="0" applyProtection="0">
      <alignment horizontal="left" vertical="center"/>
    </xf>
    <xf numFmtId="4" fontId="9" fillId="61" borderId="18" applyNumberFormat="0" applyProtection="0">
      <alignment horizontal="left" vertical="center" indent="1"/>
    </xf>
    <xf numFmtId="4" fontId="9" fillId="61" borderId="18" applyNumberFormat="0" applyProtection="0">
      <alignment horizontal="left" vertical="center" indent="1"/>
    </xf>
    <xf numFmtId="4" fontId="9" fillId="61" borderId="18" applyNumberFormat="0" applyProtection="0">
      <alignment horizontal="left" vertical="center"/>
    </xf>
    <xf numFmtId="4" fontId="9" fillId="61" borderId="18" applyNumberFormat="0" applyProtection="0">
      <alignment horizontal="left" vertical="center"/>
    </xf>
    <xf numFmtId="0" fontId="0" fillId="61" borderId="18" applyNumberFormat="0" applyProtection="0">
      <alignment horizontal="left" vertical="center" indent="1"/>
    </xf>
    <xf numFmtId="0" fontId="0" fillId="61" borderId="18" applyNumberFormat="0" applyProtection="0">
      <alignment horizontal="left" vertical="center"/>
    </xf>
    <xf numFmtId="0" fontId="0" fillId="61" borderId="18" applyNumberFormat="0" applyProtection="0">
      <alignment horizontal="left" vertical="center" indent="1"/>
    </xf>
    <xf numFmtId="0" fontId="0" fillId="61" borderId="18" applyNumberFormat="0" applyProtection="0">
      <alignment horizontal="left" vertical="center" indent="1"/>
    </xf>
    <xf numFmtId="0" fontId="0" fillId="61" borderId="18" applyNumberFormat="0" applyProtection="0">
      <alignment horizontal="left" vertical="center"/>
    </xf>
    <xf numFmtId="0" fontId="0" fillId="61" borderId="18" applyNumberFormat="0" applyProtection="0">
      <alignment horizontal="left" vertical="center" indent="1"/>
    </xf>
    <xf numFmtId="0" fontId="0" fillId="14" borderId="18" applyNumberFormat="0" applyProtection="0">
      <alignment horizontal="left" vertical="center" indent="1"/>
    </xf>
    <xf numFmtId="0" fontId="0" fillId="14" borderId="18" applyNumberFormat="0" applyProtection="0">
      <alignment horizontal="left" vertical="center"/>
    </xf>
    <xf numFmtId="0" fontId="0" fillId="14" borderId="18" applyNumberFormat="0" applyProtection="0">
      <alignment horizontal="left" vertical="center" indent="1"/>
    </xf>
    <xf numFmtId="0" fontId="0" fillId="14" borderId="18" applyNumberFormat="0" applyProtection="0">
      <alignment horizontal="left" vertical="center" indent="1"/>
    </xf>
    <xf numFmtId="0" fontId="0" fillId="14" borderId="18" applyNumberFormat="0" applyProtection="0">
      <alignment horizontal="left" vertical="center"/>
    </xf>
    <xf numFmtId="0" fontId="0" fillId="14" borderId="18" applyNumberFormat="0" applyProtection="0">
      <alignment horizontal="left" vertical="center" indent="1"/>
    </xf>
    <xf numFmtId="0" fontId="0" fillId="19" borderId="18" applyNumberFormat="0" applyProtection="0">
      <alignment horizontal="left" vertical="center" indent="1"/>
    </xf>
    <xf numFmtId="0" fontId="0" fillId="19" borderId="18" applyNumberFormat="0" applyProtection="0">
      <alignment horizontal="left" vertical="center"/>
    </xf>
    <xf numFmtId="0" fontId="0" fillId="19" borderId="18" applyNumberFormat="0" applyProtection="0">
      <alignment horizontal="left" vertical="center" indent="1"/>
    </xf>
    <xf numFmtId="0" fontId="0" fillId="19" borderId="18" applyNumberFormat="0" applyProtection="0">
      <alignment horizontal="left" vertical="center" indent="1"/>
    </xf>
    <xf numFmtId="0" fontId="0" fillId="19" borderId="18" applyNumberFormat="0" applyProtection="0">
      <alignment horizontal="left" vertical="center"/>
    </xf>
    <xf numFmtId="0" fontId="0" fillId="19" borderId="18" applyNumberFormat="0" applyProtection="0">
      <alignment horizontal="left" vertical="center" indent="1"/>
    </xf>
    <xf numFmtId="0" fontId="0" fillId="3" borderId="18" applyNumberFormat="0" applyProtection="0">
      <alignment horizontal="left" vertical="center" indent="1"/>
    </xf>
    <xf numFmtId="0" fontId="0" fillId="3" borderId="18" applyNumberFormat="0" applyProtection="0">
      <alignment horizontal="left" vertical="center"/>
    </xf>
    <xf numFmtId="0" fontId="0" fillId="3" borderId="18" applyNumberFormat="0" applyProtection="0">
      <alignment horizontal="left" vertical="center" indent="1"/>
    </xf>
    <xf numFmtId="0" fontId="0" fillId="3" borderId="18" applyNumberFormat="0" applyProtection="0">
      <alignment horizontal="left" vertical="center" indent="1"/>
    </xf>
    <xf numFmtId="0" fontId="0" fillId="3" borderId="18" applyNumberFormat="0" applyProtection="0">
      <alignment horizontal="left" vertical="center"/>
    </xf>
    <xf numFmtId="0" fontId="0" fillId="3" borderId="18" applyNumberFormat="0" applyProtection="0">
      <alignment horizontal="left" vertical="center" indent="1"/>
    </xf>
    <xf numFmtId="0" fontId="2" fillId="77" borderId="20" applyNumberFormat="0">
      <alignment/>
      <protection locked="0"/>
    </xf>
    <xf numFmtId="0" fontId="0" fillId="77" borderId="13" applyNumberFormat="0">
      <alignment/>
      <protection locked="0"/>
    </xf>
    <xf numFmtId="0" fontId="6" fillId="50" borderId="21" applyBorder="0">
      <alignment/>
      <protection/>
    </xf>
    <xf numFmtId="0" fontId="6" fillId="50" borderId="21" applyBorder="0">
      <alignment/>
      <protection/>
    </xf>
    <xf numFmtId="4" fontId="9" fillId="7" borderId="18" applyNumberFormat="0" applyProtection="0">
      <alignment vertical="center"/>
    </xf>
    <xf numFmtId="4" fontId="9" fillId="7" borderId="18" applyNumberFormat="0" applyProtection="0">
      <alignment vertical="center"/>
    </xf>
    <xf numFmtId="4" fontId="44" fillId="7" borderId="18" applyNumberFormat="0" applyProtection="0">
      <alignment vertical="center"/>
    </xf>
    <xf numFmtId="4" fontId="44" fillId="7" borderId="18" applyNumberFormat="0" applyProtection="0">
      <alignment vertical="center"/>
    </xf>
    <xf numFmtId="4" fontId="9" fillId="7" borderId="18" applyNumberFormat="0" applyProtection="0">
      <alignment horizontal="left" vertical="center" indent="1"/>
    </xf>
    <xf numFmtId="4" fontId="9" fillId="7" borderId="18" applyNumberFormat="0" applyProtection="0">
      <alignment horizontal="left" vertical="center"/>
    </xf>
    <xf numFmtId="4" fontId="9" fillId="7" borderId="18" applyNumberFormat="0" applyProtection="0">
      <alignment horizontal="left" vertical="center" indent="1"/>
    </xf>
    <xf numFmtId="4" fontId="9" fillId="7" borderId="18" applyNumberFormat="0" applyProtection="0">
      <alignment horizontal="left" vertical="center"/>
    </xf>
    <xf numFmtId="4" fontId="9" fillId="9" borderId="18" applyNumberFormat="0" applyProtection="0">
      <alignment horizontal="right" vertical="center"/>
    </xf>
    <xf numFmtId="4" fontId="9" fillId="9" borderId="18" applyNumberFormat="0" applyProtection="0">
      <alignment horizontal="right" vertical="center"/>
    </xf>
    <xf numFmtId="4" fontId="44" fillId="9" borderId="18" applyNumberFormat="0" applyProtection="0">
      <alignment horizontal="right" vertical="center"/>
    </xf>
    <xf numFmtId="4" fontId="44" fillId="9" borderId="18" applyNumberFormat="0" applyProtection="0">
      <alignment horizontal="right" vertical="center"/>
    </xf>
    <xf numFmtId="0" fontId="0" fillId="3" borderId="18" applyNumberFormat="0" applyProtection="0">
      <alignment horizontal="left" vertical="center" indent="1"/>
    </xf>
    <xf numFmtId="0" fontId="0" fillId="3" borderId="18" applyNumberFormat="0" applyProtection="0">
      <alignment horizontal="left" vertical="center"/>
    </xf>
    <xf numFmtId="0" fontId="0" fillId="3" borderId="18" applyNumberFormat="0" applyProtection="0">
      <alignment horizontal="left" vertical="center" indent="1"/>
    </xf>
    <xf numFmtId="0" fontId="0" fillId="3" borderId="18" applyNumberFormat="0" applyProtection="0">
      <alignment horizontal="left" vertical="center"/>
    </xf>
    <xf numFmtId="0" fontId="0" fillId="3" borderId="18" applyNumberFormat="0" applyProtection="0">
      <alignment horizontal="left" vertical="center" indent="1"/>
    </xf>
    <xf numFmtId="0" fontId="0" fillId="3" borderId="18" applyNumberFormat="0" applyProtection="0">
      <alignment horizontal="left" vertical="center"/>
    </xf>
    <xf numFmtId="0" fontId="0" fillId="3" borderId="18" applyNumberFormat="0" applyProtection="0">
      <alignment horizontal="left" vertical="center" indent="1"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78" borderId="13">
      <alignment/>
      <protection/>
    </xf>
    <xf numFmtId="0" fontId="2" fillId="78" borderId="13">
      <alignment/>
      <protection/>
    </xf>
    <xf numFmtId="4" fontId="47" fillId="9" borderId="18" applyNumberFormat="0" applyProtection="0">
      <alignment horizontal="right" vertical="center"/>
    </xf>
    <xf numFmtId="4" fontId="47" fillId="9" borderId="18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176" fontId="49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6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19" borderId="1">
      <alignment/>
      <protection/>
    </xf>
    <xf numFmtId="0" fontId="70" fillId="0" borderId="22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172" fontId="3" fillId="0" borderId="24" xfId="0" applyNumberFormat="1" applyFont="1" applyFill="1" applyBorder="1" applyAlignment="1">
      <alignment horizontal="center" vertical="center"/>
    </xf>
    <xf numFmtId="172" fontId="3" fillId="0" borderId="25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0" fontId="4" fillId="0" borderId="0" xfId="238" applyFont="1" applyAlignment="1">
      <alignment/>
      <protection/>
    </xf>
    <xf numFmtId="0" fontId="0" fillId="0" borderId="0" xfId="238" applyFont="1" applyAlignment="1">
      <alignment/>
      <protection/>
    </xf>
    <xf numFmtId="0" fontId="4" fillId="0" borderId="27" xfId="238" applyFont="1" applyFill="1" applyBorder="1" applyAlignment="1" applyProtection="1">
      <alignment horizontal="center" vertical="center"/>
      <protection hidden="1" locked="0"/>
    </xf>
    <xf numFmtId="0" fontId="3" fillId="0" borderId="0" xfId="238" applyFont="1" applyFill="1" applyBorder="1" applyAlignment="1" applyProtection="1">
      <alignment horizontal="left" vertical="center"/>
      <protection hidden="1"/>
    </xf>
    <xf numFmtId="0" fontId="4" fillId="0" borderId="0" xfId="238" applyFont="1" applyFill="1" applyBorder="1" applyAlignment="1" applyProtection="1">
      <alignment vertical="center"/>
      <protection hidden="1"/>
    </xf>
    <xf numFmtId="0" fontId="4" fillId="0" borderId="0" xfId="238" applyFont="1" applyFill="1" applyBorder="1" applyAlignment="1" applyProtection="1">
      <alignment horizontal="center" vertical="center" wrapText="1"/>
      <protection hidden="1"/>
    </xf>
    <xf numFmtId="0" fontId="4" fillId="0" borderId="0" xfId="238" applyFont="1" applyBorder="1" applyAlignment="1" applyProtection="1">
      <alignment/>
      <protection hidden="1"/>
    </xf>
    <xf numFmtId="0" fontId="12" fillId="0" borderId="0" xfId="238" applyFont="1" applyBorder="1" applyAlignment="1" applyProtection="1">
      <alignment horizontal="right" vertical="center" wrapText="1"/>
      <protection hidden="1"/>
    </xf>
    <xf numFmtId="0" fontId="12" fillId="0" borderId="0" xfId="23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38" applyFont="1" applyFill="1" applyBorder="1" applyAlignment="1" applyProtection="1">
      <alignment horizontal="left" vertical="center"/>
      <protection hidden="1"/>
    </xf>
    <xf numFmtId="0" fontId="4" fillId="0" borderId="0" xfId="238" applyFont="1" applyBorder="1" applyAlignment="1" applyProtection="1">
      <alignment horizontal="left"/>
      <protection hidden="1"/>
    </xf>
    <xf numFmtId="0" fontId="4" fillId="0" borderId="0" xfId="238" applyFont="1" applyBorder="1" applyAlignment="1" applyProtection="1">
      <alignment vertical="top"/>
      <protection hidden="1"/>
    </xf>
    <xf numFmtId="0" fontId="4" fillId="0" borderId="0" xfId="238" applyFont="1" applyBorder="1" applyAlignment="1" applyProtection="1">
      <alignment horizontal="right"/>
      <protection hidden="1"/>
    </xf>
    <xf numFmtId="0" fontId="3" fillId="0" borderId="0" xfId="238" applyFont="1" applyFill="1" applyBorder="1" applyAlignment="1" applyProtection="1">
      <alignment horizontal="right" vertical="center"/>
      <protection hidden="1" locked="0"/>
    </xf>
    <xf numFmtId="0" fontId="4" fillId="0" borderId="0" xfId="238" applyFont="1" applyBorder="1" applyAlignment="1" applyProtection="1">
      <alignment/>
      <protection hidden="1"/>
    </xf>
    <xf numFmtId="0" fontId="3" fillId="0" borderId="0" xfId="238" applyFont="1" applyBorder="1" applyAlignment="1" applyProtection="1">
      <alignment vertical="top"/>
      <protection hidden="1"/>
    </xf>
    <xf numFmtId="0" fontId="4" fillId="0" borderId="0" xfId="238" applyFont="1" applyFill="1" applyBorder="1" applyAlignment="1" applyProtection="1">
      <alignment/>
      <protection hidden="1"/>
    </xf>
    <xf numFmtId="0" fontId="4" fillId="0" borderId="0" xfId="238" applyFont="1" applyBorder="1" applyAlignment="1" applyProtection="1">
      <alignment horizontal="center" vertical="center"/>
      <protection hidden="1" locked="0"/>
    </xf>
    <xf numFmtId="0" fontId="4" fillId="0" borderId="0" xfId="238" applyFont="1" applyBorder="1" applyAlignment="1" applyProtection="1">
      <alignment vertical="top" wrapText="1"/>
      <protection hidden="1"/>
    </xf>
    <xf numFmtId="0" fontId="4" fillId="0" borderId="0" xfId="238" applyFont="1" applyBorder="1" applyAlignment="1" applyProtection="1">
      <alignment wrapText="1"/>
      <protection hidden="1"/>
    </xf>
    <xf numFmtId="0" fontId="4" fillId="0" borderId="0" xfId="238" applyFont="1" applyBorder="1" applyAlignment="1" applyProtection="1">
      <alignment horizontal="right" vertical="top"/>
      <protection hidden="1"/>
    </xf>
    <xf numFmtId="0" fontId="4" fillId="0" borderId="0" xfId="238" applyFont="1" applyBorder="1" applyAlignment="1" applyProtection="1">
      <alignment horizontal="center" vertical="top"/>
      <protection hidden="1"/>
    </xf>
    <xf numFmtId="0" fontId="4" fillId="0" borderId="0" xfId="238" applyFont="1" applyBorder="1" applyAlignment="1" applyProtection="1">
      <alignment horizontal="center"/>
      <protection hidden="1"/>
    </xf>
    <xf numFmtId="0" fontId="4" fillId="0" borderId="0" xfId="238" applyFont="1" applyBorder="1" applyAlignment="1">
      <alignment/>
      <protection/>
    </xf>
    <xf numFmtId="0" fontId="4" fillId="0" borderId="0" xfId="238" applyFont="1" applyBorder="1" applyAlignment="1" applyProtection="1">
      <alignment horizontal="left" vertical="top"/>
      <protection hidden="1"/>
    </xf>
    <xf numFmtId="0" fontId="4" fillId="0" borderId="28" xfId="238" applyFont="1" applyBorder="1" applyAlignment="1" applyProtection="1">
      <alignment/>
      <protection hidden="1"/>
    </xf>
    <xf numFmtId="0" fontId="4" fillId="0" borderId="0" xfId="238" applyFont="1" applyBorder="1" applyAlignment="1" applyProtection="1">
      <alignment vertical="center"/>
      <protection hidden="1"/>
    </xf>
    <xf numFmtId="0" fontId="4" fillId="0" borderId="29" xfId="238" applyFont="1" applyBorder="1" applyAlignment="1" applyProtection="1">
      <alignment/>
      <protection hidden="1"/>
    </xf>
    <xf numFmtId="0" fontId="4" fillId="0" borderId="29" xfId="238" applyFont="1" applyBorder="1" applyAlignment="1">
      <alignment/>
      <protection/>
    </xf>
    <xf numFmtId="0" fontId="9" fillId="0" borderId="0" xfId="355">
      <alignment vertical="top"/>
      <protection/>
    </xf>
    <xf numFmtId="0" fontId="9" fillId="0" borderId="0" xfId="355" applyAlignment="1">
      <alignment/>
      <protection/>
    </xf>
    <xf numFmtId="0" fontId="16" fillId="0" borderId="0" xfId="355" applyFont="1" applyAlignment="1">
      <alignment/>
      <protection/>
    </xf>
    <xf numFmtId="0" fontId="10" fillId="0" borderId="0" xfId="355" applyFont="1" applyFill="1" applyBorder="1" applyAlignment="1">
      <alignment horizontal="center" vertical="center" wrapText="1"/>
      <protection/>
    </xf>
    <xf numFmtId="0" fontId="7" fillId="0" borderId="0" xfId="355" applyFont="1" applyFill="1" applyBorder="1" applyAlignment="1" applyProtection="1">
      <alignment horizontal="center" vertical="center"/>
      <protection hidden="1"/>
    </xf>
    <xf numFmtId="172" fontId="3" fillId="0" borderId="24" xfId="0" applyNumberFormat="1" applyFont="1" applyFill="1" applyBorder="1" applyAlignment="1">
      <alignment horizontal="center" vertical="center"/>
    </xf>
    <xf numFmtId="172" fontId="3" fillId="0" borderId="30" xfId="0" applyNumberFormat="1" applyFont="1" applyFill="1" applyBorder="1" applyAlignment="1">
      <alignment horizontal="center" vertical="center"/>
    </xf>
    <xf numFmtId="172" fontId="3" fillId="0" borderId="25" xfId="0" applyNumberFormat="1" applyFont="1" applyFill="1" applyBorder="1" applyAlignment="1">
      <alignment horizontal="center" vertical="center"/>
    </xf>
    <xf numFmtId="0" fontId="13" fillId="0" borderId="0" xfId="355" applyFont="1" applyBorder="1" applyAlignment="1" applyProtection="1">
      <alignment vertical="center"/>
      <protection hidden="1"/>
    </xf>
    <xf numFmtId="0" fontId="4" fillId="0" borderId="0" xfId="238" applyFont="1" applyBorder="1" applyAlignment="1" applyProtection="1">
      <alignment horizontal="right" wrapText="1"/>
      <protection hidden="1"/>
    </xf>
    <xf numFmtId="0" fontId="4" fillId="0" borderId="0" xfId="23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24" xfId="0" applyNumberFormat="1" applyFont="1" applyFill="1" applyBorder="1" applyAlignment="1" applyProtection="1">
      <alignment vertical="center"/>
      <protection hidden="1"/>
    </xf>
    <xf numFmtId="3" fontId="2" fillId="0" borderId="25" xfId="0" applyNumberFormat="1" applyFont="1" applyFill="1" applyBorder="1" applyAlignment="1" applyProtection="1">
      <alignment vertical="center"/>
      <protection hidden="1"/>
    </xf>
    <xf numFmtId="3" fontId="2" fillId="0" borderId="26" xfId="0" applyNumberFormat="1" applyFont="1" applyFill="1" applyBorder="1" applyAlignment="1" applyProtection="1">
      <alignment vertical="center"/>
      <protection hidden="1"/>
    </xf>
    <xf numFmtId="3" fontId="2" fillId="0" borderId="31" xfId="0" applyNumberFormat="1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32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28" xfId="238" applyFont="1" applyBorder="1" applyAlignment="1">
      <alignment/>
      <protection/>
    </xf>
    <xf numFmtId="0" fontId="4" fillId="0" borderId="33" xfId="238" applyFont="1" applyBorder="1" applyAlignment="1">
      <alignment/>
      <protection/>
    </xf>
    <xf numFmtId="0" fontId="4" fillId="0" borderId="34" xfId="238" applyFont="1" applyFill="1" applyBorder="1" applyAlignment="1" applyProtection="1">
      <alignment horizontal="left" vertical="center" wrapText="1"/>
      <protection hidden="1"/>
    </xf>
    <xf numFmtId="0" fontId="4" fillId="0" borderId="27" xfId="238" applyFont="1" applyFill="1" applyBorder="1" applyAlignment="1" applyProtection="1">
      <alignment vertical="center"/>
      <protection hidden="1"/>
    </xf>
    <xf numFmtId="0" fontId="4" fillId="0" borderId="34" xfId="238" applyFont="1" applyBorder="1" applyAlignment="1" applyProtection="1">
      <alignment horizontal="left" vertical="center" wrapText="1"/>
      <protection hidden="1"/>
    </xf>
    <xf numFmtId="0" fontId="4" fillId="0" borderId="27" xfId="238" applyFont="1" applyBorder="1" applyAlignment="1" applyProtection="1">
      <alignment/>
      <protection hidden="1"/>
    </xf>
    <xf numFmtId="0" fontId="12" fillId="0" borderId="0" xfId="238" applyFont="1" applyBorder="1" applyAlignment="1" applyProtection="1">
      <alignment horizontal="right"/>
      <protection hidden="1"/>
    </xf>
    <xf numFmtId="0" fontId="4" fillId="0" borderId="34" xfId="238" applyFont="1" applyFill="1" applyBorder="1" applyAlignment="1" applyProtection="1">
      <alignment/>
      <protection hidden="1"/>
    </xf>
    <xf numFmtId="0" fontId="4" fillId="0" borderId="34" xfId="238" applyFont="1" applyBorder="1" applyAlignment="1" applyProtection="1">
      <alignment wrapText="1"/>
      <protection hidden="1"/>
    </xf>
    <xf numFmtId="0" fontId="4" fillId="0" borderId="27" xfId="238" applyFont="1" applyBorder="1" applyAlignment="1" applyProtection="1">
      <alignment horizontal="right"/>
      <protection hidden="1"/>
    </xf>
    <xf numFmtId="0" fontId="4" fillId="0" borderId="34" xfId="238" applyFont="1" applyBorder="1" applyAlignment="1" applyProtection="1">
      <alignment/>
      <protection hidden="1"/>
    </xf>
    <xf numFmtId="0" fontId="4" fillId="0" borderId="27" xfId="238" applyFont="1" applyBorder="1" applyAlignment="1" applyProtection="1">
      <alignment horizontal="right" wrapText="1"/>
      <protection hidden="1"/>
    </xf>
    <xf numFmtId="0" fontId="3" fillId="0" borderId="34" xfId="238" applyFont="1" applyFill="1" applyBorder="1" applyAlignment="1" applyProtection="1">
      <alignment horizontal="right" vertical="center"/>
      <protection hidden="1" locked="0"/>
    </xf>
    <xf numFmtId="0" fontId="4" fillId="0" borderId="34" xfId="238" applyFont="1" applyBorder="1" applyAlignment="1" applyProtection="1">
      <alignment vertical="top"/>
      <protection hidden="1"/>
    </xf>
    <xf numFmtId="0" fontId="4" fillId="0" borderId="34" xfId="238" applyFont="1" applyBorder="1" applyAlignment="1" applyProtection="1">
      <alignment horizontal="left" vertical="top" wrapText="1"/>
      <protection hidden="1"/>
    </xf>
    <xf numFmtId="0" fontId="4" fillId="0" borderId="27" xfId="238" applyFont="1" applyBorder="1" applyAlignment="1">
      <alignment/>
      <protection/>
    </xf>
    <xf numFmtId="0" fontId="4" fillId="0" borderId="34" xfId="238" applyFont="1" applyBorder="1" applyAlignment="1" applyProtection="1">
      <alignment horizontal="left" vertical="top" indent="2"/>
      <protection hidden="1"/>
    </xf>
    <xf numFmtId="0" fontId="4" fillId="0" borderId="34" xfId="238" applyFont="1" applyBorder="1" applyAlignment="1" applyProtection="1">
      <alignment horizontal="left" vertical="top" wrapText="1" indent="2"/>
      <protection hidden="1"/>
    </xf>
    <xf numFmtId="0" fontId="4" fillId="0" borderId="27" xfId="238" applyFont="1" applyBorder="1" applyAlignment="1" applyProtection="1">
      <alignment horizontal="right" vertical="top"/>
      <protection hidden="1"/>
    </xf>
    <xf numFmtId="49" fontId="3" fillId="0" borderId="34" xfId="238" applyNumberFormat="1" applyFont="1" applyBorder="1" applyAlignment="1" applyProtection="1">
      <alignment horizontal="center" vertical="center"/>
      <protection hidden="1" locked="0"/>
    </xf>
    <xf numFmtId="0" fontId="4" fillId="0" borderId="27" xfId="238" applyFont="1" applyBorder="1" applyAlignment="1" applyProtection="1">
      <alignment horizontal="left" vertical="top"/>
      <protection hidden="1"/>
    </xf>
    <xf numFmtId="0" fontId="4" fillId="0" borderId="34" xfId="238" applyFont="1" applyBorder="1" applyAlignment="1" applyProtection="1">
      <alignment horizontal="left"/>
      <protection hidden="1"/>
    </xf>
    <xf numFmtId="0" fontId="4" fillId="0" borderId="33" xfId="238" applyFont="1" applyBorder="1" applyAlignment="1" applyProtection="1">
      <alignment/>
      <protection hidden="1"/>
    </xf>
    <xf numFmtId="0" fontId="4" fillId="0" borderId="27" xfId="238" applyFont="1" applyBorder="1" applyAlignment="1" applyProtection="1">
      <alignment horizontal="left"/>
      <protection hidden="1"/>
    </xf>
    <xf numFmtId="0" fontId="4" fillId="0" borderId="34" xfId="238" applyFont="1" applyFill="1" applyBorder="1" applyAlignment="1" applyProtection="1">
      <alignment vertical="center"/>
      <protection hidden="1"/>
    </xf>
    <xf numFmtId="0" fontId="13" fillId="0" borderId="34" xfId="355" applyFont="1" applyFill="1" applyBorder="1" applyAlignment="1" applyProtection="1">
      <alignment vertical="center"/>
      <protection hidden="1"/>
    </xf>
    <xf numFmtId="0" fontId="13" fillId="0" borderId="0" xfId="355" applyFont="1" applyBorder="1" applyAlignment="1" applyProtection="1">
      <alignment horizontal="left"/>
      <protection hidden="1"/>
    </xf>
    <xf numFmtId="0" fontId="9" fillId="0" borderId="0" xfId="355" applyBorder="1" applyAlignment="1">
      <alignment/>
      <protection/>
    </xf>
    <xf numFmtId="0" fontId="9" fillId="0" borderId="34" xfId="355" applyBorder="1" applyAlignment="1">
      <alignment/>
      <protection/>
    </xf>
    <xf numFmtId="0" fontId="3" fillId="0" borderId="27" xfId="238" applyFont="1" applyBorder="1" applyAlignment="1" applyProtection="1">
      <alignment vertical="center"/>
      <protection hidden="1"/>
    </xf>
    <xf numFmtId="0" fontId="4" fillId="0" borderId="35" xfId="238" applyFont="1" applyBorder="1" applyAlignment="1" applyProtection="1">
      <alignment/>
      <protection hidden="1"/>
    </xf>
    <xf numFmtId="0" fontId="4" fillId="0" borderId="36" xfId="238" applyFont="1" applyFill="1" applyBorder="1" applyAlignment="1" applyProtection="1">
      <alignment horizontal="right" vertical="top" wrapText="1"/>
      <protection hidden="1"/>
    </xf>
    <xf numFmtId="0" fontId="4" fillId="0" borderId="37" xfId="238" applyFont="1" applyFill="1" applyBorder="1" applyAlignment="1" applyProtection="1">
      <alignment horizontal="right" vertical="top" wrapText="1"/>
      <protection hidden="1"/>
    </xf>
    <xf numFmtId="0" fontId="4" fillId="0" borderId="37" xfId="238" applyFont="1" applyFill="1" applyBorder="1" applyAlignment="1" applyProtection="1">
      <alignment/>
      <protection hidden="1"/>
    </xf>
    <xf numFmtId="0" fontId="4" fillId="0" borderId="38" xfId="238" applyFont="1" applyFill="1" applyBorder="1" applyAlignment="1" applyProtection="1">
      <alignment/>
      <protection hidden="1"/>
    </xf>
    <xf numFmtId="14" fontId="3" fillId="0" borderId="13" xfId="238" applyNumberFormat="1" applyFont="1" applyFill="1" applyBorder="1" applyAlignment="1" applyProtection="1">
      <alignment horizontal="center" vertical="center"/>
      <protection hidden="1" locked="0"/>
    </xf>
    <xf numFmtId="1" fontId="3" fillId="0" borderId="32" xfId="238" applyNumberFormat="1" applyFont="1" applyFill="1" applyBorder="1" applyAlignment="1" applyProtection="1">
      <alignment horizontal="center" vertical="center"/>
      <protection hidden="1" locked="0"/>
    </xf>
    <xf numFmtId="3" fontId="3" fillId="0" borderId="32" xfId="238" applyNumberFormat="1" applyFont="1" applyFill="1" applyBorder="1" applyAlignment="1" applyProtection="1">
      <alignment horizontal="right" vertical="center"/>
      <protection hidden="1" locked="0"/>
    </xf>
    <xf numFmtId="0" fontId="3" fillId="0" borderId="32" xfId="238" applyFont="1" applyFill="1" applyBorder="1" applyAlignment="1" applyProtection="1">
      <alignment horizontal="center" vertical="center"/>
      <protection hidden="1" locked="0"/>
    </xf>
    <xf numFmtId="49" fontId="3" fillId="0" borderId="32" xfId="238" applyNumberFormat="1" applyFont="1" applyFill="1" applyBorder="1" applyAlignment="1" applyProtection="1">
      <alignment horizontal="right" vertical="center"/>
      <protection hidden="1" locked="0"/>
    </xf>
    <xf numFmtId="0" fontId="3" fillId="0" borderId="27" xfId="238" applyFont="1" applyFill="1" applyBorder="1" applyAlignment="1" applyProtection="1">
      <alignment horizontal="right" vertical="center"/>
      <protection hidden="1" locked="0"/>
    </xf>
    <xf numFmtId="0" fontId="4" fillId="0" borderId="0" xfId="238" applyFont="1" applyFill="1" applyBorder="1" applyAlignment="1">
      <alignment/>
      <protection/>
    </xf>
    <xf numFmtId="49" fontId="3" fillId="0" borderId="0" xfId="238" applyNumberFormat="1" applyFont="1" applyFill="1" applyBorder="1" applyAlignment="1" applyProtection="1">
      <alignment horizontal="center" vertical="center"/>
      <protection hidden="1" locked="0"/>
    </xf>
    <xf numFmtId="0" fontId="0" fillId="77" borderId="39" xfId="0" applyFont="1" applyFill="1" applyBorder="1" applyAlignment="1">
      <alignment vertical="center"/>
    </xf>
    <xf numFmtId="0" fontId="0" fillId="77" borderId="0" xfId="0" applyFill="1" applyAlignment="1">
      <alignment/>
    </xf>
    <xf numFmtId="0" fontId="3" fillId="77" borderId="13" xfId="0" applyFont="1" applyFill="1" applyBorder="1" applyAlignment="1" applyProtection="1">
      <alignment horizontal="center" vertical="center" wrapText="1"/>
      <protection hidden="1"/>
    </xf>
    <xf numFmtId="0" fontId="6" fillId="77" borderId="13" xfId="0" applyFont="1" applyFill="1" applyBorder="1" applyAlignment="1" applyProtection="1">
      <alignment horizontal="center" vertical="center"/>
      <protection hidden="1"/>
    </xf>
    <xf numFmtId="172" fontId="3" fillId="77" borderId="40" xfId="0" applyNumberFormat="1" applyFont="1" applyFill="1" applyBorder="1" applyAlignment="1">
      <alignment horizontal="center" vertical="center"/>
    </xf>
    <xf numFmtId="172" fontId="3" fillId="77" borderId="24" xfId="0" applyNumberFormat="1" applyFont="1" applyFill="1" applyBorder="1" applyAlignment="1">
      <alignment horizontal="center" vertical="center"/>
    </xf>
    <xf numFmtId="172" fontId="3" fillId="77" borderId="41" xfId="0" applyNumberFormat="1" applyFont="1" applyFill="1" applyBorder="1" applyAlignment="1">
      <alignment horizontal="center" vertical="center"/>
    </xf>
    <xf numFmtId="172" fontId="3" fillId="77" borderId="30" xfId="0" applyNumberFormat="1" applyFont="1" applyFill="1" applyBorder="1" applyAlignment="1">
      <alignment horizontal="center" vertical="center"/>
    </xf>
    <xf numFmtId="172" fontId="3" fillId="77" borderId="2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42" xfId="0" applyFont="1" applyFill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172" fontId="3" fillId="0" borderId="40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hidden="1"/>
    </xf>
    <xf numFmtId="172" fontId="3" fillId="0" borderId="41" xfId="0" applyNumberFormat="1" applyFont="1" applyFill="1" applyBorder="1" applyAlignment="1">
      <alignment horizontal="center" vertical="center"/>
    </xf>
    <xf numFmtId="0" fontId="4" fillId="0" borderId="0" xfId="238" applyFont="1" applyAlignment="1">
      <alignment/>
      <protection/>
    </xf>
    <xf numFmtId="0" fontId="0" fillId="0" borderId="0" xfId="238" applyFont="1" applyAlignment="1">
      <alignment/>
      <protection/>
    </xf>
    <xf numFmtId="14" fontId="7" fillId="0" borderId="0" xfId="355" applyNumberFormat="1" applyFont="1" applyFill="1" applyBorder="1" applyAlignment="1" applyProtection="1">
      <alignment horizontal="center" vertical="center"/>
      <protection hidden="1" locked="0"/>
    </xf>
    <xf numFmtId="3" fontId="2" fillId="79" borderId="24" xfId="0" applyNumberFormat="1" applyFont="1" applyFill="1" applyBorder="1" applyAlignment="1" applyProtection="1">
      <alignment vertical="center"/>
      <protection locked="0"/>
    </xf>
    <xf numFmtId="3" fontId="2" fillId="79" borderId="30" xfId="0" applyNumberFormat="1" applyFont="1" applyFill="1" applyBorder="1" applyAlignment="1" applyProtection="1">
      <alignment vertical="center"/>
      <protection hidden="1"/>
    </xf>
    <xf numFmtId="3" fontId="2" fillId="79" borderId="24" xfId="0" applyNumberFormat="1" applyFont="1" applyFill="1" applyBorder="1" applyAlignment="1" applyProtection="1">
      <alignment vertical="center"/>
      <protection hidden="1"/>
    </xf>
    <xf numFmtId="172" fontId="3" fillId="79" borderId="24" xfId="0" applyNumberFormat="1" applyFont="1" applyFill="1" applyBorder="1" applyAlignment="1">
      <alignment horizontal="center" vertical="center"/>
    </xf>
    <xf numFmtId="0" fontId="0" fillId="79" borderId="0" xfId="0" applyFill="1" applyAlignment="1">
      <alignment/>
    </xf>
    <xf numFmtId="0" fontId="6" fillId="79" borderId="13" xfId="0" applyFont="1" applyFill="1" applyBorder="1" applyAlignment="1" applyProtection="1">
      <alignment horizontal="center" vertical="center" wrapText="1"/>
      <protection hidden="1"/>
    </xf>
    <xf numFmtId="0" fontId="6" fillId="79" borderId="32" xfId="0" applyFont="1" applyFill="1" applyBorder="1" applyAlignment="1" applyProtection="1">
      <alignment horizontal="center" vertical="center" wrapText="1"/>
      <protection hidden="1"/>
    </xf>
    <xf numFmtId="3" fontId="2" fillId="79" borderId="30" xfId="0" applyNumberFormat="1" applyFont="1" applyFill="1" applyBorder="1" applyAlignment="1" applyProtection="1">
      <alignment vertical="center"/>
      <protection locked="0"/>
    </xf>
    <xf numFmtId="3" fontId="2" fillId="79" borderId="25" xfId="0" applyNumberFormat="1" applyFont="1" applyFill="1" applyBorder="1" applyAlignment="1" applyProtection="1">
      <alignment vertical="center"/>
      <protection locked="0"/>
    </xf>
    <xf numFmtId="3" fontId="2" fillId="79" borderId="25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0" fillId="79" borderId="0" xfId="0" applyFont="1" applyFill="1" applyBorder="1" applyAlignment="1">
      <alignment horizontal="center" vertical="center" wrapText="1"/>
    </xf>
    <xf numFmtId="0" fontId="6" fillId="79" borderId="13" xfId="0" applyFont="1" applyFill="1" applyBorder="1" applyAlignment="1">
      <alignment horizontal="center" vertical="center" wrapText="1"/>
    </xf>
    <xf numFmtId="49" fontId="6" fillId="79" borderId="13" xfId="0" applyNumberFormat="1" applyFont="1" applyFill="1" applyBorder="1" applyAlignment="1">
      <alignment horizontal="center" vertical="center" wrapText="1"/>
    </xf>
    <xf numFmtId="3" fontId="2" fillId="79" borderId="30" xfId="0" applyNumberFormat="1" applyFont="1" applyFill="1" applyBorder="1" applyAlignment="1" applyProtection="1">
      <alignment vertical="center"/>
      <protection locked="0"/>
    </xf>
    <xf numFmtId="3" fontId="2" fillId="79" borderId="24" xfId="0" applyNumberFormat="1" applyFont="1" applyFill="1" applyBorder="1" applyAlignment="1" applyProtection="1">
      <alignment vertical="center"/>
      <protection locked="0"/>
    </xf>
    <xf numFmtId="3" fontId="2" fillId="79" borderId="24" xfId="0" applyNumberFormat="1" applyFont="1" applyFill="1" applyBorder="1" applyAlignment="1" applyProtection="1">
      <alignment vertical="center"/>
      <protection hidden="1"/>
    </xf>
    <xf numFmtId="3" fontId="2" fillId="79" borderId="25" xfId="0" applyNumberFormat="1" applyFont="1" applyFill="1" applyBorder="1" applyAlignment="1" applyProtection="1">
      <alignment vertical="center"/>
      <protection hidden="1"/>
    </xf>
    <xf numFmtId="0" fontId="0" fillId="79" borderId="0" xfId="0" applyFont="1" applyFill="1" applyAlignment="1">
      <alignment/>
    </xf>
    <xf numFmtId="3" fontId="2" fillId="79" borderId="26" xfId="0" applyNumberFormat="1" applyFont="1" applyFill="1" applyBorder="1" applyAlignment="1" applyProtection="1">
      <alignment vertical="center"/>
      <protection locked="0"/>
    </xf>
    <xf numFmtId="3" fontId="2" fillId="79" borderId="26" xfId="0" applyNumberFormat="1" applyFont="1" applyFill="1" applyBorder="1" applyAlignment="1" applyProtection="1">
      <alignment vertical="center"/>
      <protection hidden="1"/>
    </xf>
    <xf numFmtId="0" fontId="6" fillId="79" borderId="13" xfId="0" applyFont="1" applyFill="1" applyBorder="1" applyAlignment="1" applyProtection="1">
      <alignment horizontal="center" vertical="center" wrapText="1"/>
      <protection hidden="1"/>
    </xf>
    <xf numFmtId="0" fontId="0" fillId="79" borderId="39" xfId="0" applyFont="1" applyFill="1" applyBorder="1" applyAlignment="1">
      <alignment vertical="center"/>
    </xf>
    <xf numFmtId="0" fontId="0" fillId="79" borderId="39" xfId="0" applyFont="1" applyFill="1" applyBorder="1" applyAlignment="1">
      <alignment/>
    </xf>
    <xf numFmtId="0" fontId="2" fillId="0" borderId="27" xfId="238" applyFont="1" applyBorder="1" applyAlignment="1" applyProtection="1">
      <alignment horizontal="right" vertical="center" wrapText="1"/>
      <protection hidden="1"/>
    </xf>
    <xf numFmtId="0" fontId="2" fillId="0" borderId="34" xfId="238" applyFont="1" applyBorder="1" applyAlignment="1" applyProtection="1">
      <alignment horizontal="right" wrapText="1"/>
      <protection hidden="1"/>
    </xf>
    <xf numFmtId="49" fontId="3" fillId="0" borderId="36" xfId="238" applyNumberFormat="1" applyFont="1" applyFill="1" applyBorder="1" applyAlignment="1" applyProtection="1">
      <alignment horizontal="center" vertical="center"/>
      <protection hidden="1" locked="0"/>
    </xf>
    <xf numFmtId="49" fontId="3" fillId="0" borderId="38" xfId="238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238" applyFont="1" applyFill="1" applyBorder="1" applyAlignment="1" applyProtection="1">
      <alignment horizontal="left" vertical="center" wrapText="1"/>
      <protection hidden="1"/>
    </xf>
    <xf numFmtId="0" fontId="3" fillId="0" borderId="0" xfId="238" applyFont="1" applyFill="1" applyBorder="1" applyAlignment="1" applyProtection="1">
      <alignment horizontal="left" vertical="center" wrapText="1"/>
      <protection hidden="1"/>
    </xf>
    <xf numFmtId="0" fontId="3" fillId="0" borderId="34" xfId="238" applyFont="1" applyFill="1" applyBorder="1" applyAlignment="1" applyProtection="1">
      <alignment horizontal="left" vertical="center" wrapText="1"/>
      <protection hidden="1"/>
    </xf>
    <xf numFmtId="0" fontId="11" fillId="0" borderId="27" xfId="238" applyFont="1" applyBorder="1" applyAlignment="1" applyProtection="1">
      <alignment horizontal="center" vertical="center" wrapText="1"/>
      <protection hidden="1"/>
    </xf>
    <xf numFmtId="0" fontId="11" fillId="0" borderId="0" xfId="238" applyFont="1" applyBorder="1" applyAlignment="1" applyProtection="1">
      <alignment horizontal="center" vertical="center" wrapText="1"/>
      <protection hidden="1"/>
    </xf>
    <xf numFmtId="0" fontId="11" fillId="0" borderId="34" xfId="238" applyFont="1" applyBorder="1" applyAlignment="1" applyProtection="1">
      <alignment horizontal="center" vertical="center" wrapText="1"/>
      <protection hidden="1"/>
    </xf>
    <xf numFmtId="0" fontId="4" fillId="0" borderId="27" xfId="238" applyFont="1" applyBorder="1" applyAlignment="1" applyProtection="1">
      <alignment horizontal="right" vertical="center"/>
      <protection hidden="1"/>
    </xf>
    <xf numFmtId="0" fontId="4" fillId="0" borderId="34" xfId="238" applyFont="1" applyBorder="1" applyAlignment="1" applyProtection="1">
      <alignment horizontal="right"/>
      <protection hidden="1"/>
    </xf>
    <xf numFmtId="0" fontId="3" fillId="0" borderId="36" xfId="238" applyFont="1" applyFill="1" applyBorder="1" applyAlignment="1" applyProtection="1">
      <alignment horizontal="left" vertical="center"/>
      <protection hidden="1" locked="0"/>
    </xf>
    <xf numFmtId="0" fontId="4" fillId="0" borderId="37" xfId="238" applyFont="1" applyFill="1" applyBorder="1" applyAlignment="1">
      <alignment horizontal="left" vertical="center"/>
      <protection/>
    </xf>
    <xf numFmtId="0" fontId="4" fillId="0" borderId="38" xfId="238" applyFont="1" applyFill="1" applyBorder="1" applyAlignment="1">
      <alignment horizontal="left" vertical="center"/>
      <protection/>
    </xf>
    <xf numFmtId="0" fontId="4" fillId="0" borderId="27" xfId="238" applyFont="1" applyBorder="1" applyAlignment="1" applyProtection="1">
      <alignment horizontal="right" vertical="center" wrapText="1"/>
      <protection hidden="1"/>
    </xf>
    <xf numFmtId="0" fontId="4" fillId="0" borderId="0" xfId="238" applyFont="1" applyBorder="1" applyAlignment="1" applyProtection="1">
      <alignment horizontal="right" wrapText="1"/>
      <protection hidden="1"/>
    </xf>
    <xf numFmtId="0" fontId="4" fillId="0" borderId="27" xfId="238" applyFont="1" applyBorder="1" applyAlignment="1" applyProtection="1">
      <alignment horizontal="right" wrapText="1"/>
      <protection hidden="1"/>
    </xf>
    <xf numFmtId="1" fontId="3" fillId="0" borderId="36" xfId="238" applyNumberFormat="1" applyFont="1" applyFill="1" applyBorder="1" applyAlignment="1" applyProtection="1">
      <alignment horizontal="center" vertical="center"/>
      <protection hidden="1" locked="0"/>
    </xf>
    <xf numFmtId="1" fontId="3" fillId="0" borderId="38" xfId="238" applyNumberFormat="1" applyFont="1" applyFill="1" applyBorder="1" applyAlignment="1" applyProtection="1">
      <alignment horizontal="center" vertical="center"/>
      <protection hidden="1" locked="0"/>
    </xf>
    <xf numFmtId="0" fontId="4" fillId="0" borderId="37" xfId="238" applyFont="1" applyFill="1" applyBorder="1" applyAlignment="1">
      <alignment horizontal="left"/>
      <protection/>
    </xf>
    <xf numFmtId="0" fontId="4" fillId="0" borderId="38" xfId="238" applyFont="1" applyFill="1" applyBorder="1" applyAlignment="1">
      <alignment horizontal="left"/>
      <protection/>
    </xf>
    <xf numFmtId="0" fontId="4" fillId="0" borderId="0" xfId="238" applyFont="1" applyBorder="1" applyAlignment="1" applyProtection="1">
      <alignment horizontal="right"/>
      <protection hidden="1"/>
    </xf>
    <xf numFmtId="0" fontId="4" fillId="0" borderId="27" xfId="238" applyFont="1" applyBorder="1" applyAlignment="1" applyProtection="1">
      <alignment horizontal="right" vertical="center"/>
      <protection hidden="1"/>
    </xf>
    <xf numFmtId="0" fontId="4" fillId="0" borderId="34" xfId="238" applyFont="1" applyBorder="1" applyAlignment="1" applyProtection="1">
      <alignment horizontal="right"/>
      <protection hidden="1"/>
    </xf>
    <xf numFmtId="0" fontId="5" fillId="0" borderId="36" xfId="220" applyFill="1" applyBorder="1" applyAlignment="1" applyProtection="1">
      <alignment/>
      <protection hidden="1" locked="0"/>
    </xf>
    <xf numFmtId="0" fontId="3" fillId="0" borderId="37" xfId="238" applyFont="1" applyFill="1" applyBorder="1" applyAlignment="1" applyProtection="1">
      <alignment/>
      <protection hidden="1" locked="0"/>
    </xf>
    <xf numFmtId="0" fontId="3" fillId="0" borderId="38" xfId="238" applyFont="1" applyFill="1" applyBorder="1" applyAlignment="1" applyProtection="1">
      <alignment/>
      <protection hidden="1" locked="0"/>
    </xf>
    <xf numFmtId="0" fontId="3" fillId="0" borderId="36" xfId="238" applyFont="1" applyFill="1" applyBorder="1" applyAlignment="1" applyProtection="1">
      <alignment horizontal="right" vertical="center"/>
      <protection hidden="1" locked="0"/>
    </xf>
    <xf numFmtId="0" fontId="4" fillId="0" borderId="37" xfId="238" applyFont="1" applyFill="1" applyBorder="1" applyAlignment="1">
      <alignment/>
      <protection/>
    </xf>
    <xf numFmtId="0" fontId="4" fillId="0" borderId="38" xfId="238" applyFont="1" applyFill="1" applyBorder="1" applyAlignment="1">
      <alignment/>
      <protection/>
    </xf>
    <xf numFmtId="0" fontId="4" fillId="0" borderId="0" xfId="238" applyFont="1" applyBorder="1" applyAlignment="1" applyProtection="1">
      <alignment horizontal="right" vertical="center"/>
      <protection hidden="1"/>
    </xf>
    <xf numFmtId="0" fontId="4" fillId="0" borderId="27" xfId="238" applyFont="1" applyBorder="1" applyAlignment="1" applyProtection="1">
      <alignment horizontal="center" vertical="center"/>
      <protection hidden="1"/>
    </xf>
    <xf numFmtId="0" fontId="4" fillId="0" borderId="0" xfId="238" applyFont="1" applyBorder="1" applyAlignment="1">
      <alignment horizontal="center" vertical="center"/>
      <protection/>
    </xf>
    <xf numFmtId="0" fontId="4" fillId="0" borderId="0" xfId="238" applyFont="1" applyBorder="1" applyAlignment="1">
      <alignment horizontal="center"/>
      <protection/>
    </xf>
    <xf numFmtId="0" fontId="4" fillId="0" borderId="0" xfId="238" applyFont="1" applyBorder="1" applyAlignment="1">
      <alignment horizontal="center" vertical="center"/>
      <protection/>
    </xf>
    <xf numFmtId="0" fontId="4" fillId="0" borderId="0" xfId="238" applyFont="1" applyBorder="1" applyAlignment="1">
      <alignment vertical="center"/>
      <protection/>
    </xf>
    <xf numFmtId="0" fontId="4" fillId="0" borderId="0" xfId="238" applyFont="1" applyBorder="1" applyAlignment="1">
      <alignment horizontal="center"/>
      <protection/>
    </xf>
    <xf numFmtId="0" fontId="4" fillId="0" borderId="34" xfId="238" applyFont="1" applyBorder="1" applyAlignment="1">
      <alignment horizontal="center"/>
      <protection/>
    </xf>
    <xf numFmtId="0" fontId="4" fillId="0" borderId="43" xfId="238" applyFont="1" applyBorder="1" applyAlignment="1" applyProtection="1">
      <alignment horizontal="center" vertical="top"/>
      <protection hidden="1"/>
    </xf>
    <xf numFmtId="0" fontId="4" fillId="0" borderId="43" xfId="238" applyFont="1" applyBorder="1" applyAlignment="1">
      <alignment horizontal="center"/>
      <protection/>
    </xf>
    <xf numFmtId="0" fontId="4" fillId="0" borderId="44" xfId="238" applyFont="1" applyBorder="1" applyAlignment="1">
      <alignment/>
      <protection/>
    </xf>
    <xf numFmtId="0" fontId="4" fillId="0" borderId="34" xfId="238" applyFont="1" applyBorder="1" applyAlignment="1" applyProtection="1">
      <alignment horizontal="right" wrapText="1"/>
      <protection hidden="1"/>
    </xf>
    <xf numFmtId="0" fontId="4" fillId="0" borderId="0" xfId="238" applyFont="1" applyBorder="1" applyAlignment="1" applyProtection="1">
      <alignment vertical="top" wrapText="1"/>
      <protection hidden="1"/>
    </xf>
    <xf numFmtId="0" fontId="4" fillId="0" borderId="0" xfId="238" applyFont="1" applyBorder="1" applyAlignment="1" applyProtection="1">
      <alignment wrapText="1"/>
      <protection hidden="1"/>
    </xf>
    <xf numFmtId="0" fontId="4" fillId="0" borderId="0" xfId="238" applyFont="1" applyBorder="1" applyAlignment="1" applyProtection="1">
      <alignment horizontal="center" vertical="top"/>
      <protection hidden="1"/>
    </xf>
    <xf numFmtId="0" fontId="4" fillId="0" borderId="0" xfId="238" applyFont="1" applyBorder="1" applyAlignment="1" applyProtection="1">
      <alignment horizontal="center"/>
      <protection hidden="1"/>
    </xf>
    <xf numFmtId="0" fontId="13" fillId="0" borderId="0" xfId="355" applyFont="1" applyBorder="1" applyAlignment="1" applyProtection="1">
      <alignment horizontal="left"/>
      <protection hidden="1"/>
    </xf>
    <xf numFmtId="0" fontId="9" fillId="0" borderId="0" xfId="355" applyBorder="1" applyAlignment="1">
      <alignment/>
      <protection/>
    </xf>
    <xf numFmtId="0" fontId="9" fillId="0" borderId="34" xfId="355" applyBorder="1" applyAlignment="1">
      <alignment/>
      <protection/>
    </xf>
    <xf numFmtId="0" fontId="10" fillId="0" borderId="45" xfId="238" applyFont="1" applyBorder="1" applyAlignment="1">
      <alignment/>
      <protection/>
    </xf>
    <xf numFmtId="0" fontId="10" fillId="0" borderId="28" xfId="238" applyFont="1" applyBorder="1" applyAlignment="1">
      <alignment/>
      <protection/>
    </xf>
    <xf numFmtId="0" fontId="4" fillId="0" borderId="0" xfId="238" applyFont="1" applyBorder="1" applyAlignment="1" applyProtection="1">
      <alignment vertical="center"/>
      <protection hidden="1"/>
    </xf>
    <xf numFmtId="0" fontId="4" fillId="0" borderId="28" xfId="238" applyFont="1" applyBorder="1" applyAlignment="1" applyProtection="1">
      <alignment horizontal="center"/>
      <protection hidden="1"/>
    </xf>
    <xf numFmtId="0" fontId="3" fillId="0" borderId="37" xfId="238" applyFont="1" applyFill="1" applyBorder="1" applyAlignment="1" applyProtection="1">
      <alignment horizontal="left" vertical="center"/>
      <protection hidden="1" locked="0"/>
    </xf>
    <xf numFmtId="0" fontId="3" fillId="0" borderId="38" xfId="238" applyFont="1" applyFill="1" applyBorder="1" applyAlignment="1" applyProtection="1">
      <alignment horizontal="left" vertical="center"/>
      <protection hidden="1" locked="0"/>
    </xf>
    <xf numFmtId="49" fontId="3" fillId="0" borderId="36" xfId="238" applyNumberFormat="1" applyFont="1" applyFill="1" applyBorder="1" applyAlignment="1" applyProtection="1">
      <alignment horizontal="left" vertical="center"/>
      <protection hidden="1" locked="0"/>
    </xf>
    <xf numFmtId="49" fontId="3" fillId="0" borderId="37" xfId="238" applyNumberFormat="1" applyFont="1" applyFill="1" applyBorder="1" applyAlignment="1" applyProtection="1">
      <alignment horizontal="left" vertical="center"/>
      <protection hidden="1" locked="0"/>
    </xf>
    <xf numFmtId="49" fontId="3" fillId="0" borderId="38" xfId="238" applyNumberFormat="1" applyFont="1" applyFill="1" applyBorder="1" applyAlignment="1" applyProtection="1">
      <alignment horizontal="left" vertical="center"/>
      <protection hidden="1" locked="0"/>
    </xf>
    <xf numFmtId="0" fontId="4" fillId="0" borderId="37" xfId="238" applyFont="1" applyFill="1" applyBorder="1" applyAlignment="1" applyProtection="1">
      <alignment horizontal="center" vertical="top"/>
      <protection hidden="1"/>
    </xf>
    <xf numFmtId="0" fontId="4" fillId="0" borderId="37" xfId="238" applyFont="1" applyFill="1" applyBorder="1" applyAlignment="1" applyProtection="1">
      <alignment horizontal="center"/>
      <protection hidden="1"/>
    </xf>
    <xf numFmtId="49" fontId="5" fillId="0" borderId="36" xfId="220" applyNumberFormat="1" applyFill="1" applyBorder="1" applyAlignment="1" applyProtection="1">
      <alignment horizontal="left" vertical="center"/>
      <protection hidden="1" locked="0"/>
    </xf>
    <xf numFmtId="0" fontId="17" fillId="0" borderId="0" xfId="355" applyFont="1" applyBorder="1" applyAlignment="1" applyProtection="1">
      <alignment horizontal="left"/>
      <protection hidden="1"/>
    </xf>
    <xf numFmtId="0" fontId="18" fillId="0" borderId="0" xfId="355" applyFont="1" applyBorder="1" applyAlignment="1">
      <alignment/>
      <protection/>
    </xf>
    <xf numFmtId="0" fontId="4" fillId="0" borderId="26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Fill="1" applyBorder="1" applyAlignment="1" applyProtection="1">
      <alignment horizontal="center" vertical="top" wrapText="1"/>
      <protection hidden="1"/>
    </xf>
    <xf numFmtId="0" fontId="7" fillId="0" borderId="42" xfId="0" applyFont="1" applyFill="1" applyBorder="1" applyAlignment="1" applyProtection="1">
      <alignment vertical="center" wrapText="1"/>
      <protection hidden="1"/>
    </xf>
    <xf numFmtId="0" fontId="7" fillId="0" borderId="48" xfId="0" applyFont="1" applyFill="1" applyBorder="1" applyAlignment="1" applyProtection="1">
      <alignment vertical="center" wrapText="1"/>
      <protection hidden="1"/>
    </xf>
    <xf numFmtId="0" fontId="7" fillId="0" borderId="49" xfId="0" applyFont="1" applyFill="1" applyBorder="1" applyAlignment="1" applyProtection="1">
      <alignment vertical="center" wrapText="1"/>
      <protection hidden="1"/>
    </xf>
    <xf numFmtId="0" fontId="3" fillId="0" borderId="42" xfId="0" applyFont="1" applyFill="1" applyBorder="1" applyAlignment="1" applyProtection="1">
      <alignment horizontal="center" vertical="center" wrapText="1"/>
      <protection hidden="1"/>
    </xf>
    <xf numFmtId="0" fontId="3" fillId="0" borderId="48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 applyProtection="1">
      <alignment horizontal="center" vertical="center" wrapText="1"/>
      <protection hidden="1"/>
    </xf>
    <xf numFmtId="0" fontId="3" fillId="0" borderId="5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79" borderId="26" xfId="0" applyFont="1" applyFill="1" applyBorder="1" applyAlignment="1">
      <alignment horizontal="left" vertical="center" wrapText="1"/>
    </xf>
    <xf numFmtId="0" fontId="3" fillId="79" borderId="46" xfId="0" applyFont="1" applyFill="1" applyBorder="1" applyAlignment="1">
      <alignment horizontal="left" vertical="center" wrapText="1"/>
    </xf>
    <xf numFmtId="0" fontId="3" fillId="79" borderId="47" xfId="0" applyFont="1" applyFill="1" applyBorder="1" applyAlignment="1">
      <alignment horizontal="left" vertical="center" wrapText="1"/>
    </xf>
    <xf numFmtId="0" fontId="3" fillId="79" borderId="26" xfId="0" applyFont="1" applyFill="1" applyBorder="1" applyAlignment="1">
      <alignment horizontal="left" vertical="center" wrapText="1" indent="1"/>
    </xf>
    <xf numFmtId="0" fontId="3" fillId="79" borderId="46" xfId="0" applyFont="1" applyFill="1" applyBorder="1" applyAlignment="1">
      <alignment horizontal="left" vertical="center" wrapText="1" indent="1"/>
    </xf>
    <xf numFmtId="0" fontId="3" fillId="79" borderId="47" xfId="0" applyFont="1" applyFill="1" applyBorder="1" applyAlignment="1">
      <alignment horizontal="left" vertical="center" wrapText="1" indent="1"/>
    </xf>
    <xf numFmtId="0" fontId="3" fillId="77" borderId="42" xfId="0" applyFont="1" applyFill="1" applyBorder="1" applyAlignment="1">
      <alignment horizontal="left" vertical="center" wrapText="1"/>
    </xf>
    <xf numFmtId="0" fontId="3" fillId="77" borderId="4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79" borderId="31" xfId="0" applyFont="1" applyFill="1" applyBorder="1" applyAlignment="1">
      <alignment horizontal="left" vertical="center" wrapText="1" indent="1"/>
    </xf>
    <xf numFmtId="0" fontId="3" fillId="79" borderId="52" xfId="0" applyFont="1" applyFill="1" applyBorder="1" applyAlignment="1">
      <alignment horizontal="left" vertical="center" wrapText="1" indent="1"/>
    </xf>
    <xf numFmtId="0" fontId="3" fillId="79" borderId="53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4" fillId="79" borderId="26" xfId="0" applyFont="1" applyFill="1" applyBorder="1" applyAlignment="1">
      <alignment horizontal="left" vertical="center" wrapText="1" indent="1"/>
    </xf>
    <xf numFmtId="0" fontId="4" fillId="79" borderId="46" xfId="0" applyFont="1" applyFill="1" applyBorder="1" applyAlignment="1">
      <alignment horizontal="left" vertical="center" wrapText="1" indent="1"/>
    </xf>
    <xf numFmtId="0" fontId="4" fillId="79" borderId="47" xfId="0" applyFont="1" applyFill="1" applyBorder="1" applyAlignment="1">
      <alignment horizontal="left" vertical="center" wrapText="1" indent="1"/>
    </xf>
    <xf numFmtId="0" fontId="4" fillId="79" borderId="54" xfId="0" applyFont="1" applyFill="1" applyBorder="1" applyAlignment="1">
      <alignment horizontal="left" vertical="center" wrapText="1" indent="1"/>
    </xf>
    <xf numFmtId="0" fontId="4" fillId="79" borderId="55" xfId="0" applyFont="1" applyFill="1" applyBorder="1" applyAlignment="1">
      <alignment horizontal="left" vertical="center" wrapText="1" indent="1"/>
    </xf>
    <xf numFmtId="0" fontId="4" fillId="79" borderId="56" xfId="0" applyFont="1" applyFill="1" applyBorder="1" applyAlignment="1">
      <alignment horizontal="left" vertical="center" wrapText="1" indent="1"/>
    </xf>
    <xf numFmtId="0" fontId="3" fillId="79" borderId="50" xfId="0" applyFont="1" applyFill="1" applyBorder="1" applyAlignment="1">
      <alignment horizontal="left" vertical="center" wrapText="1"/>
    </xf>
    <xf numFmtId="0" fontId="3" fillId="79" borderId="39" xfId="0" applyFont="1" applyFill="1" applyBorder="1" applyAlignment="1">
      <alignment horizontal="left" vertical="center" wrapText="1"/>
    </xf>
    <xf numFmtId="0" fontId="3" fillId="79" borderId="51" xfId="0" applyFont="1" applyFill="1" applyBorder="1" applyAlignment="1">
      <alignment horizontal="left" vertical="center" wrapText="1"/>
    </xf>
    <xf numFmtId="0" fontId="4" fillId="79" borderId="26" xfId="0" applyFont="1" applyFill="1" applyBorder="1" applyAlignment="1">
      <alignment horizontal="left" vertical="center" wrapText="1"/>
    </xf>
    <xf numFmtId="0" fontId="4" fillId="79" borderId="46" xfId="0" applyFont="1" applyFill="1" applyBorder="1" applyAlignment="1">
      <alignment horizontal="left" vertical="center" wrapText="1"/>
    </xf>
    <xf numFmtId="0" fontId="4" fillId="79" borderId="47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3" fillId="79" borderId="13" xfId="0" applyFont="1" applyFill="1" applyBorder="1" applyAlignment="1" applyProtection="1">
      <alignment horizontal="center" vertical="center" wrapText="1"/>
      <protection hidden="1"/>
    </xf>
    <xf numFmtId="0" fontId="6" fillId="79" borderId="13" xfId="0" applyFont="1" applyFill="1" applyBorder="1" applyAlignment="1" applyProtection="1">
      <alignment horizontal="center" vertical="center" wrapText="1"/>
      <protection hidden="1"/>
    </xf>
    <xf numFmtId="0" fontId="0" fillId="0" borderId="48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 applyProtection="1">
      <alignment horizontal="left" vertical="center" wrapText="1"/>
      <protection hidden="1"/>
    </xf>
    <xf numFmtId="0" fontId="7" fillId="0" borderId="49" xfId="0" applyFont="1" applyFill="1" applyBorder="1" applyAlignment="1" applyProtection="1">
      <alignment horizontal="left" vertical="center" wrapText="1"/>
      <protection hidden="1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vertical="center" wrapText="1"/>
    </xf>
    <xf numFmtId="0" fontId="10" fillId="0" borderId="0" xfId="35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7" fillId="0" borderId="0" xfId="355" applyFont="1" applyFill="1" applyBorder="1" applyAlignment="1" applyProtection="1">
      <alignment horizontal="center" vertical="center"/>
      <protection hidden="1"/>
    </xf>
    <xf numFmtId="14" fontId="7" fillId="0" borderId="0" xfId="35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55" applyFont="1" applyFill="1" applyBorder="1" applyAlignment="1">
      <alignment vertical="center"/>
      <protection/>
    </xf>
    <xf numFmtId="0" fontId="3" fillId="0" borderId="13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10" fillId="0" borderId="0" xfId="355" applyFont="1" applyAlignment="1">
      <alignment/>
      <protection/>
    </xf>
    <xf numFmtId="0" fontId="15" fillId="0" borderId="0" xfId="355" applyFont="1" applyBorder="1" applyAlignment="1">
      <alignment horizontal="justify" vertical="top" wrapText="1"/>
      <protection/>
    </xf>
    <xf numFmtId="0" fontId="9" fillId="0" borderId="0" xfId="355" applyAlignment="1">
      <alignment/>
      <protection/>
    </xf>
  </cellXfs>
  <cellStyles count="359">
    <cellStyle name="Normal" xfId="0"/>
    <cellStyle name="_23 02 2012" xfId="15"/>
    <cellStyle name="_Bilješke_HRV_ENG" xfId="16"/>
    <cellStyle name="_Bilješke_HRV_ENG-verzija 29 01" xfId="17"/>
    <cellStyle name="_Bilješke_HRV_ENG-verzija 29 01 (3)" xfId="18"/>
    <cellStyle name="_Ostali poslovni prihodi" xfId="19"/>
    <cellStyle name="_Ostali poslovni prihodi 31122011" xfId="20"/>
    <cellStyle name="_Ostali poslovni prihodi_2011" xfId="21"/>
    <cellStyle name="_Rezerviranja" xfId="22"/>
    <cellStyle name="20% - Accent1" xfId="23"/>
    <cellStyle name="20% - Accent1 2" xfId="24"/>
    <cellStyle name="20% - Accent2" xfId="25"/>
    <cellStyle name="20% - Accent2 2" xfId="26"/>
    <cellStyle name="20% - Accent2 3" xfId="27"/>
    <cellStyle name="20% - Accent3" xfId="28"/>
    <cellStyle name="20% - Accent3 2" xfId="29"/>
    <cellStyle name="20% - Accent3 3" xfId="30"/>
    <cellStyle name="20% - Accent4" xfId="31"/>
    <cellStyle name="20% - Accent4 2" xfId="32"/>
    <cellStyle name="20% - Accent4 3" xfId="33"/>
    <cellStyle name="20% - Accent5" xfId="34"/>
    <cellStyle name="20% - Accent5 2" xfId="35"/>
    <cellStyle name="20% - Accent5 3" xfId="36"/>
    <cellStyle name="20% - Accent6" xfId="37"/>
    <cellStyle name="20% - Accent6 2" xfId="38"/>
    <cellStyle name="20% - Accent6 3" xfId="39"/>
    <cellStyle name="40% - Accent1" xfId="40"/>
    <cellStyle name="40% - Accent1 2" xfId="41"/>
    <cellStyle name="40% - Accent1 3" xfId="42"/>
    <cellStyle name="40% - Accent2" xfId="43"/>
    <cellStyle name="40% - Accent2 2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60% - Accent1" xfId="57"/>
    <cellStyle name="60% - Accent1 2" xfId="58"/>
    <cellStyle name="60% - Accent1 3" xfId="59"/>
    <cellStyle name="60% - Accent2" xfId="60"/>
    <cellStyle name="60% - Accent2 2" xfId="61"/>
    <cellStyle name="60% - Accent3" xfId="62"/>
    <cellStyle name="60% - Accent3 2" xfId="63"/>
    <cellStyle name="60% - Accent3 3" xfId="64"/>
    <cellStyle name="60% - Accent4" xfId="65"/>
    <cellStyle name="60% - Accent4 2" xfId="66"/>
    <cellStyle name="60% - Accent4 3" xfId="67"/>
    <cellStyle name="60% - Accent5" xfId="68"/>
    <cellStyle name="60% - Accent5 2" xfId="69"/>
    <cellStyle name="60% - Accent6" xfId="70"/>
    <cellStyle name="60% - Accent6 2" xfId="71"/>
    <cellStyle name="60% - Accent6 3" xfId="72"/>
    <cellStyle name="Accent1" xfId="73"/>
    <cellStyle name="Accent1 - 20%" xfId="74"/>
    <cellStyle name="Accent1 - 20% 2" xfId="75"/>
    <cellStyle name="Accent1 - 40%" xfId="76"/>
    <cellStyle name="Accent1 - 40% 2" xfId="77"/>
    <cellStyle name="Accent1 - 60%" xfId="78"/>
    <cellStyle name="Accent1 - 60% 2" xfId="79"/>
    <cellStyle name="Accent1 10" xfId="80"/>
    <cellStyle name="Accent1 11" xfId="81"/>
    <cellStyle name="Accent1 12" xfId="82"/>
    <cellStyle name="Accent1 13" xfId="83"/>
    <cellStyle name="Accent1 2" xfId="84"/>
    <cellStyle name="Accent1 3" xfId="85"/>
    <cellStyle name="Accent1 4" xfId="86"/>
    <cellStyle name="Accent1 5" xfId="87"/>
    <cellStyle name="Accent1 6" xfId="88"/>
    <cellStyle name="Accent1 7" xfId="89"/>
    <cellStyle name="Accent1 8" xfId="90"/>
    <cellStyle name="Accent1 9" xfId="91"/>
    <cellStyle name="Accent2" xfId="92"/>
    <cellStyle name="Accent2 - 20%" xfId="93"/>
    <cellStyle name="Accent2 - 20% 2" xfId="94"/>
    <cellStyle name="Accent2 - 40%" xfId="95"/>
    <cellStyle name="Accent2 - 40% 2" xfId="96"/>
    <cellStyle name="Accent2 - 60%" xfId="97"/>
    <cellStyle name="Accent2 - 60% 2" xfId="98"/>
    <cellStyle name="Accent2 2" xfId="99"/>
    <cellStyle name="Accent2 3" xfId="100"/>
    <cellStyle name="Accent2 4" xfId="101"/>
    <cellStyle name="Accent2 5" xfId="102"/>
    <cellStyle name="Accent2 6" xfId="103"/>
    <cellStyle name="Accent2 7" xfId="104"/>
    <cellStyle name="Accent2 8" xfId="105"/>
    <cellStyle name="Accent2 9" xfId="106"/>
    <cellStyle name="Accent3" xfId="107"/>
    <cellStyle name="Accent3 - 20%" xfId="108"/>
    <cellStyle name="Accent3 - 20% 2" xfId="109"/>
    <cellStyle name="Accent3 - 40%" xfId="110"/>
    <cellStyle name="Accent3 - 40% 2" xfId="111"/>
    <cellStyle name="Accent3 - 60%" xfId="112"/>
    <cellStyle name="Accent3 - 60% 2" xfId="113"/>
    <cellStyle name="Accent3 2" xfId="114"/>
    <cellStyle name="Accent3 3" xfId="115"/>
    <cellStyle name="Accent3 4" xfId="116"/>
    <cellStyle name="Accent3 5" xfId="117"/>
    <cellStyle name="Accent3 6" xfId="118"/>
    <cellStyle name="Accent3 7" xfId="119"/>
    <cellStyle name="Accent3 8" xfId="120"/>
    <cellStyle name="Accent3 9" xfId="121"/>
    <cellStyle name="Accent4" xfId="122"/>
    <cellStyle name="Accent4 - 20%" xfId="123"/>
    <cellStyle name="Accent4 - 20% 2" xfId="124"/>
    <cellStyle name="Accent4 - 40%" xfId="125"/>
    <cellStyle name="Accent4 - 40% 2" xfId="126"/>
    <cellStyle name="Accent4 - 60%" xfId="127"/>
    <cellStyle name="Accent4 - 60% 2" xfId="128"/>
    <cellStyle name="Accent4 10" xfId="129"/>
    <cellStyle name="Accent4 11" xfId="130"/>
    <cellStyle name="Accent4 12" xfId="131"/>
    <cellStyle name="Accent4 13" xfId="132"/>
    <cellStyle name="Accent4 2" xfId="133"/>
    <cellStyle name="Accent4 3" xfId="134"/>
    <cellStyle name="Accent4 4" xfId="135"/>
    <cellStyle name="Accent4 5" xfId="136"/>
    <cellStyle name="Accent4 6" xfId="137"/>
    <cellStyle name="Accent4 7" xfId="138"/>
    <cellStyle name="Accent4 8" xfId="139"/>
    <cellStyle name="Accent4 9" xfId="140"/>
    <cellStyle name="Accent5" xfId="141"/>
    <cellStyle name="Accent5 - 20%" xfId="142"/>
    <cellStyle name="Accent5 - 20% 2" xfId="143"/>
    <cellStyle name="Accent5 - 40%" xfId="144"/>
    <cellStyle name="Accent5 - 40% 2" xfId="145"/>
    <cellStyle name="Accent5 - 60%" xfId="146"/>
    <cellStyle name="Accent5 - 60% 2" xfId="147"/>
    <cellStyle name="Accent5 2" xfId="148"/>
    <cellStyle name="Accent5 3" xfId="149"/>
    <cellStyle name="Accent5 4" xfId="150"/>
    <cellStyle name="Accent5 5" xfId="151"/>
    <cellStyle name="Accent5 6" xfId="152"/>
    <cellStyle name="Accent5 7" xfId="153"/>
    <cellStyle name="Accent5 8" xfId="154"/>
    <cellStyle name="Accent5 9" xfId="155"/>
    <cellStyle name="Accent6" xfId="156"/>
    <cellStyle name="Accent6 - 20%" xfId="157"/>
    <cellStyle name="Accent6 - 20% 2" xfId="158"/>
    <cellStyle name="Accent6 - 40%" xfId="159"/>
    <cellStyle name="Accent6 - 40% 2" xfId="160"/>
    <cellStyle name="Accent6 - 60%" xfId="161"/>
    <cellStyle name="Accent6 - 60% 2" xfId="162"/>
    <cellStyle name="Accent6 10" xfId="163"/>
    <cellStyle name="Accent6 11" xfId="164"/>
    <cellStyle name="Accent6 12" xfId="165"/>
    <cellStyle name="Accent6 13" xfId="166"/>
    <cellStyle name="Accent6 2" xfId="167"/>
    <cellStyle name="Accent6 3" xfId="168"/>
    <cellStyle name="Accent6 4" xfId="169"/>
    <cellStyle name="Accent6 5" xfId="170"/>
    <cellStyle name="Accent6 6" xfId="171"/>
    <cellStyle name="Accent6 7" xfId="172"/>
    <cellStyle name="Accent6 8" xfId="173"/>
    <cellStyle name="Accent6 9" xfId="174"/>
    <cellStyle name="Array" xfId="175"/>
    <cellStyle name="Array Enter" xfId="176"/>
    <cellStyle name="Array_Analiza segmentata" xfId="177"/>
    <cellStyle name="AutoFormat Options" xfId="178"/>
    <cellStyle name="Bad" xfId="179"/>
    <cellStyle name="Bad 2" xfId="180"/>
    <cellStyle name="Bad 3" xfId="181"/>
    <cellStyle name="Calculation" xfId="182"/>
    <cellStyle name="Calculation 2" xfId="183"/>
    <cellStyle name="Calculation 3" xfId="184"/>
    <cellStyle name="Check Cell" xfId="185"/>
    <cellStyle name="Check Cell 2" xfId="186"/>
    <cellStyle name="Check Cell 3" xfId="187"/>
    <cellStyle name="Checks" xfId="188"/>
    <cellStyle name="Comma" xfId="189"/>
    <cellStyle name="Comma [0]" xfId="190"/>
    <cellStyle name="Croattext" xfId="191"/>
    <cellStyle name="Currency" xfId="192"/>
    <cellStyle name="Currency [0]" xfId="193"/>
    <cellStyle name="Date" xfId="194"/>
    <cellStyle name="Emphasis 1" xfId="195"/>
    <cellStyle name="Emphasis 1 2" xfId="196"/>
    <cellStyle name="Emphasis 2" xfId="197"/>
    <cellStyle name="Emphasis 2 2" xfId="198"/>
    <cellStyle name="Emphasis 3" xfId="199"/>
    <cellStyle name="Emphasis 3 2" xfId="200"/>
    <cellStyle name="Entry" xfId="201"/>
    <cellStyle name="Explanatory Text" xfId="202"/>
    <cellStyle name="Explanatory Text 2" xfId="203"/>
    <cellStyle name="Good" xfId="204"/>
    <cellStyle name="Good 2" xfId="205"/>
    <cellStyle name="Good 3" xfId="206"/>
    <cellStyle name="Heading 1" xfId="207"/>
    <cellStyle name="Heading 1 2" xfId="208"/>
    <cellStyle name="Heading 1 3" xfId="209"/>
    <cellStyle name="Heading 2" xfId="210"/>
    <cellStyle name="Heading 2 2" xfId="211"/>
    <cellStyle name="Heading 2 3" xfId="212"/>
    <cellStyle name="Heading 3" xfId="213"/>
    <cellStyle name="Heading 3 2" xfId="214"/>
    <cellStyle name="Heading 3 3" xfId="215"/>
    <cellStyle name="Heading 4" xfId="216"/>
    <cellStyle name="Heading 4 2" xfId="217"/>
    <cellStyle name="Heading 4 3" xfId="218"/>
    <cellStyle name="Hiperhivatkozás" xfId="219"/>
    <cellStyle name="Hyperlink" xfId="220"/>
    <cellStyle name="Input" xfId="221"/>
    <cellStyle name="Input 2" xfId="222"/>
    <cellStyle name="Input 3" xfId="223"/>
    <cellStyle name="IntCoTitles" xfId="224"/>
    <cellStyle name="InterCoT" xfId="225"/>
    <cellStyle name="Linked Cell" xfId="226"/>
    <cellStyle name="Linked Cell 2" xfId="227"/>
    <cellStyle name="Linked Cell 3" xfId="228"/>
    <cellStyle name="MacroCode" xfId="229"/>
    <cellStyle name="Már látott hiperhivatkozás" xfId="230"/>
    <cellStyle name="Neutral" xfId="231"/>
    <cellStyle name="Neutral 2" xfId="232"/>
    <cellStyle name="Normal 2" xfId="233"/>
    <cellStyle name="Normal 2 2" xfId="234"/>
    <cellStyle name="Normal 3" xfId="235"/>
    <cellStyle name="Normal 4" xfId="236"/>
    <cellStyle name="Normál_Additional_suppl_notes_for_SN_TVK_Roth" xfId="237"/>
    <cellStyle name="Normal_TFI-POD" xfId="238"/>
    <cellStyle name="Note" xfId="239"/>
    <cellStyle name="Note 2" xfId="240"/>
    <cellStyle name="Note 3" xfId="241"/>
    <cellStyle name="Number (0)" xfId="242"/>
    <cellStyle name="Number (0.00)" xfId="243"/>
    <cellStyle name="NumberEng" xfId="244"/>
    <cellStyle name="Obično_fcta6-00" xfId="245"/>
    <cellStyle name="Output" xfId="246"/>
    <cellStyle name="Output 2" xfId="247"/>
    <cellStyle name="Output 3" xfId="248"/>
    <cellStyle name="Percent" xfId="249"/>
    <cellStyle name="Red Text" xfId="250"/>
    <cellStyle name="SAPBEXaggData" xfId="251"/>
    <cellStyle name="SAPBEXaggData 2" xfId="252"/>
    <cellStyle name="SAPBEXaggDataEmph" xfId="253"/>
    <cellStyle name="SAPBEXaggDataEmph 2" xfId="254"/>
    <cellStyle name="SAPBEXaggItem" xfId="255"/>
    <cellStyle name="SAPBEXaggItem 2" xfId="256"/>
    <cellStyle name="SAPBEXaggItemX" xfId="257"/>
    <cellStyle name="SAPBEXaggItemX 2" xfId="258"/>
    <cellStyle name="SAPBEXchaText" xfId="259"/>
    <cellStyle name="SAPBEXchaText 2" xfId="260"/>
    <cellStyle name="SAPBEXchaText 3" xfId="261"/>
    <cellStyle name="SAPBEXchaText_cf levezet" xfId="262"/>
    <cellStyle name="SAPBEXexcBad7" xfId="263"/>
    <cellStyle name="SAPBEXexcBad7 2" xfId="264"/>
    <cellStyle name="SAPBEXexcBad8" xfId="265"/>
    <cellStyle name="SAPBEXexcBad8 2" xfId="266"/>
    <cellStyle name="SAPBEXexcBad9" xfId="267"/>
    <cellStyle name="SAPBEXexcBad9 2" xfId="268"/>
    <cellStyle name="SAPBEXexcCritical4" xfId="269"/>
    <cellStyle name="SAPBEXexcCritical4 2" xfId="270"/>
    <cellStyle name="SAPBEXexcCritical5" xfId="271"/>
    <cellStyle name="SAPBEXexcCritical5 2" xfId="272"/>
    <cellStyle name="SAPBEXexcCritical6" xfId="273"/>
    <cellStyle name="SAPBEXexcCritical6 2" xfId="274"/>
    <cellStyle name="SAPBEXexcGood1" xfId="275"/>
    <cellStyle name="SAPBEXexcGood1 2" xfId="276"/>
    <cellStyle name="SAPBEXexcGood2" xfId="277"/>
    <cellStyle name="SAPBEXexcGood2 2" xfId="278"/>
    <cellStyle name="SAPBEXexcGood3" xfId="279"/>
    <cellStyle name="SAPBEXexcGood3 2" xfId="280"/>
    <cellStyle name="SAPBEXfilterDrill" xfId="281"/>
    <cellStyle name="SAPBEXfilterDrill 2" xfId="282"/>
    <cellStyle name="SAPBEXfilterItem" xfId="283"/>
    <cellStyle name="SAPBEXfilterItem 2" xfId="284"/>
    <cellStyle name="SAPBEXfilterText" xfId="285"/>
    <cellStyle name="SAPBEXfilterText 2" xfId="286"/>
    <cellStyle name="SAPBEXfilterText 3" xfId="287"/>
    <cellStyle name="SAPBEXformats" xfId="288"/>
    <cellStyle name="SAPBEXformats 2" xfId="289"/>
    <cellStyle name="SAPBEXformats 3" xfId="290"/>
    <cellStyle name="SAPBEXheaderItem" xfId="291"/>
    <cellStyle name="SAPBEXheaderItem 2" xfId="292"/>
    <cellStyle name="SAPBEXheaderItem 3" xfId="293"/>
    <cellStyle name="SAPBEXheaderItem_cf levezet" xfId="294"/>
    <cellStyle name="SAPBEXheaderText" xfId="295"/>
    <cellStyle name="SAPBEXheaderText 2" xfId="296"/>
    <cellStyle name="SAPBEXheaderText 3" xfId="297"/>
    <cellStyle name="SAPBEXheaderText_cf levezet" xfId="298"/>
    <cellStyle name="SAPBEXHLevel0" xfId="299"/>
    <cellStyle name="SAPBEXHLevel0 2" xfId="300"/>
    <cellStyle name="SAPBEXHLevel0 3" xfId="301"/>
    <cellStyle name="SAPBEXHLevel0X" xfId="302"/>
    <cellStyle name="SAPBEXHLevel0X 2" xfId="303"/>
    <cellStyle name="SAPBEXHLevel0X 3" xfId="304"/>
    <cellStyle name="SAPBEXHLevel1" xfId="305"/>
    <cellStyle name="SAPBEXHLevel1 2" xfId="306"/>
    <cellStyle name="SAPBEXHLevel1 3" xfId="307"/>
    <cellStyle name="SAPBEXHLevel1X" xfId="308"/>
    <cellStyle name="SAPBEXHLevel1X 2" xfId="309"/>
    <cellStyle name="SAPBEXHLevel1X 3" xfId="310"/>
    <cellStyle name="SAPBEXHLevel2" xfId="311"/>
    <cellStyle name="SAPBEXHLevel2 2" xfId="312"/>
    <cellStyle name="SAPBEXHLevel2 3" xfId="313"/>
    <cellStyle name="SAPBEXHLevel2X" xfId="314"/>
    <cellStyle name="SAPBEXHLevel2X 2" xfId="315"/>
    <cellStyle name="SAPBEXHLevel2X 3" xfId="316"/>
    <cellStyle name="SAPBEXHLevel3" xfId="317"/>
    <cellStyle name="SAPBEXHLevel3 2" xfId="318"/>
    <cellStyle name="SAPBEXHLevel3 3" xfId="319"/>
    <cellStyle name="SAPBEXHLevel3X" xfId="320"/>
    <cellStyle name="SAPBEXHLevel3X 2" xfId="321"/>
    <cellStyle name="SAPBEXHLevel3X 3" xfId="322"/>
    <cellStyle name="SAPBEXinputData" xfId="323"/>
    <cellStyle name="SAPBEXinputData 2" xfId="324"/>
    <cellStyle name="SAPBEXItemHeader" xfId="325"/>
    <cellStyle name="SAPBEXItemHeader 2" xfId="326"/>
    <cellStyle name="SAPBEXresData" xfId="327"/>
    <cellStyle name="SAPBEXresData 2" xfId="328"/>
    <cellStyle name="SAPBEXresDataEmph" xfId="329"/>
    <cellStyle name="SAPBEXresDataEmph 2" xfId="330"/>
    <cellStyle name="SAPBEXresItem" xfId="331"/>
    <cellStyle name="SAPBEXresItem 2" xfId="332"/>
    <cellStyle name="SAPBEXresItemX" xfId="333"/>
    <cellStyle name="SAPBEXresItemX 2" xfId="334"/>
    <cellStyle name="SAPBEXstdData" xfId="335"/>
    <cellStyle name="SAPBEXstdData 2" xfId="336"/>
    <cellStyle name="SAPBEXstdDataEmph" xfId="337"/>
    <cellStyle name="SAPBEXstdDataEmph 2" xfId="338"/>
    <cellStyle name="SAPBEXstdItem" xfId="339"/>
    <cellStyle name="SAPBEXstdItem 2" xfId="340"/>
    <cellStyle name="SAPBEXstdItem 3" xfId="341"/>
    <cellStyle name="SAPBEXstdItem_cf levezet" xfId="342"/>
    <cellStyle name="SAPBEXstdItemX" xfId="343"/>
    <cellStyle name="SAPBEXstdItemX 2" xfId="344"/>
    <cellStyle name="SAPBEXstdItemX 3" xfId="345"/>
    <cellStyle name="SAPBEXtitle" xfId="346"/>
    <cellStyle name="SAPBEXtitle 2" xfId="347"/>
    <cellStyle name="SAPBEXtitle_cf levezet" xfId="348"/>
    <cellStyle name="SAPBEXunassignedItem" xfId="349"/>
    <cellStyle name="SAPBEXunassignedItem 2" xfId="350"/>
    <cellStyle name="SAPBEXundefined" xfId="351"/>
    <cellStyle name="SAPBEXundefined 2" xfId="352"/>
    <cellStyle name="Sheet Title" xfId="353"/>
    <cellStyle name="Sheet Title 2" xfId="354"/>
    <cellStyle name="Style 1" xfId="355"/>
    <cellStyle name="Style 1 2" xfId="356"/>
    <cellStyle name="Style 2" xfId="357"/>
    <cellStyle name="Style 3" xfId="358"/>
    <cellStyle name="Style 4" xfId="359"/>
    <cellStyle name="Style 5" xfId="360"/>
    <cellStyle name="Style 6" xfId="361"/>
    <cellStyle name="Style 7" xfId="362"/>
    <cellStyle name="Style 8" xfId="363"/>
    <cellStyle name="Title" xfId="364"/>
    <cellStyle name="Title 2" xfId="365"/>
    <cellStyle name="Title 3" xfId="366"/>
    <cellStyle name="TopGrey" xfId="367"/>
    <cellStyle name="Total" xfId="368"/>
    <cellStyle name="Total 2" xfId="369"/>
    <cellStyle name="Total 3" xfId="370"/>
    <cellStyle name="Warning Text" xfId="371"/>
    <cellStyle name="Warning Text 2" xfId="372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zse.hr/Documents%20and%20Settings\GCavar\Desktop\Stari%20kontni%20plan_baciti\Kontni_pla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s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My%20Documents\ArthurAndersen\konsolidacija6-2000-pomo&#263;no\My%20documents\consolidation\reppack%20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MDodig\Local%20Settings\Temporary%20Internet%20Files\OLK12\nova%20konsolidacija\konsolidacija%202007-03\Predlo&#382;ak%20v1.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UTC\KTIZV9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zse.hr/Documents%20and%20Settings\SZajec\Local%20Settings\Temporary%20Internet%20Files\OLK26\PCG100_2010_3_ukupno_INA_BS-P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Matica%20Consolidation\reppack%209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pa\konsolidacija\Ostvarenje\2009\2009.12\PAKETI%20provjereno\CU2070%20Maziva-Zagreb%20d.o.o.%2031.12.2009.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pa\konsolidacija\DAMIR\INA_novi_paket_ver_3.13\INA%20%20novi%20paket_ver_3.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berszan\intray\1655%20INA\WORK\INA%20GROUP\INA%20d.d\TOM\Work\Ref_Rijeka_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BHorvat\Local%20Settings\Temporary%20Internet%20Files\OLK5\OBRAZAC%20TRO&#352;KOVI%20RUJA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MDodig\Local%20Settings\Temporary%20Internet%20Files\OLKD8\Copy%20of%20Seg.analiza%2009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L_2000\ROZANA\REPPAC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AA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MDodig\Local%20Settings\Temp\AAtab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Kostanj\My%20Documents\IZVJE&#352;TAJI\INA%20D.D\KAZALO\KAZALO%20III-D.D\OSNOVNI%20OBRASCI%20PO%20REVIZORU\OSNOVNI%20OBRAZAC-(1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pa\konsolidacija\DAMIR\Svi_paketi_jedna_baza\paketi%2009.2009\CU2050%20Sinaco%2009%202009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MDodig\Local%20Settings\Temporary%20Internet%20Files\OLK26\GROU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MDodig\Local%20Settings\Temporary%20Internet%20Files\OLK12\nova%20konsolidacija\konsolidacija%202006-12\novi%20SAP%20paket\Predlo&#382;ak%20v1.9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010%20CHECK%20OF%20THE%20EQUITY%20MOVEMENT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pa\konsolidacija\Ostvarenje\2010\2010.09\KONSOLIDACIJA\09%202010\Radna%20seg%20analiza%202%2009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mvranic\My%20Documents\nova%20konsolidacija\konsolidacija%202006-12\PO%20SEGMENTIMA%20ZA%20ZAVRTITI%20PROGRAM\consolidation\AA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pa\konsolidacija\DAMIR\Svi_paketi_jedna_baza\CU2010%20OSIJEK%20PETROL%20-%20UKUPNI%2009%20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pa\konsolidacija\_Work\1655%20INA\Kutak_osszes_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UTC\KTIZ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NOdobasi\My%20Documents\EXCEL\NADA-08\OBRA&#268;UN%201-12\BILJE&#352;KE\PRIHODI%20OD%20PRODAJE-08-REGIONALN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pa\konsolidacija\Documents%20and%20Settings\MDodig\Local%20Settings\Temporary%20Internet%20Files\OLK3FB\COSS-RAZRA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ni_plan_procesi"/>
      <sheetName val="Pravilo_IsOil_Kons"/>
      <sheetName val="Podaci_2KEE"/>
      <sheetName val="Odnos_kon-kon_konGK"/>
      <sheetName val="Kon-kon_TrPr_Tkr_Mat"/>
      <sheetName val="ČvorGK"/>
      <sheetName val="ČvorPaket"/>
      <sheetName val="Company"/>
      <sheetName val="Materijal"/>
      <sheetName val="MappAcc"/>
      <sheetName val="RepMa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ica završna"/>
      <sheetName val="tablica 1"/>
      <sheetName val="TABLICA ZA ISPRAVAK PO POG"/>
      <sheetName val="tablica-140005-trg p"/>
      <sheetName val="baza140005-pogon"/>
      <sheetName val="baza140005"/>
      <sheetName val="baza (2)"/>
      <sheetName val="baz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GroupList"/>
      <sheetName val="P"/>
      <sheetName val="P (2)"/>
      <sheetName val="B"/>
      <sheetName val="B (2)"/>
      <sheetName val="I1"/>
      <sheetName val="I2"/>
      <sheetName val="I3"/>
      <sheetName val="I4"/>
      <sheetName val="P1"/>
      <sheetName val="P2"/>
      <sheetName val="P3"/>
      <sheetName val="P4"/>
      <sheetName val="P5"/>
      <sheetName val="P6"/>
      <sheetName val="P7"/>
      <sheetName val="B1"/>
      <sheetName val="B2"/>
      <sheetName val="B3"/>
      <sheetName val="B4"/>
      <sheetName val="B5"/>
      <sheetName val="B5.1"/>
      <sheetName val="B6"/>
      <sheetName val="B6.1"/>
      <sheetName val="B7"/>
      <sheetName val="B8"/>
      <sheetName val="B8.1"/>
      <sheetName val="B9"/>
      <sheetName val="B10"/>
      <sheetName val="B10.1"/>
      <sheetName val="B11"/>
      <sheetName val="B11.1"/>
      <sheetName val="G1"/>
      <sheetName val="G2"/>
      <sheetName val="XR"/>
      <sheetName val="data"/>
      <sheetName val="B2 (2)"/>
      <sheetName val="B3 (2)"/>
      <sheetName val="B5 (2)"/>
      <sheetName val="I1 (2)"/>
      <sheetName val="I2 (2)"/>
      <sheetName val="C1"/>
      <sheetName val="C"/>
      <sheetName val="C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ports"/>
      <sheetName val="Control"/>
      <sheetName val="Current Period"/>
      <sheetName val="TxtA"/>
      <sheetName val="Export"/>
      <sheetName val="References"/>
      <sheetName val="Note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o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Transport"/>
      <sheetName val="Inter"/>
      <sheetName val="Inter(2)"/>
      <sheetName val="InterSegm"/>
      <sheetName val="Inter(3)"/>
      <sheetName val="ZaMOL"/>
      <sheetName val="ZaMOLpriv"/>
      <sheetName val="piv"/>
      <sheetName val="Analiza"/>
      <sheetName val="Iz sustava orig"/>
      <sheetName val="Iz sustava orig (2)"/>
      <sheetName val="PC-PCG"/>
      <sheetName val="MappIna"/>
      <sheetName val="MappAcc"/>
      <sheetName val="RepMat"/>
      <sheetName val="IzuzAcc"/>
      <sheetName val="MOLacc"/>
      <sheetName val="COMP"/>
      <sheetName val="OpisZaMOL"/>
      <sheetName val="Evid izmjena"/>
      <sheetName val="Napomen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GroupList"/>
      <sheetName val="P"/>
      <sheetName val="P (2)"/>
      <sheetName val="B"/>
      <sheetName val="B (2)"/>
      <sheetName val="I1"/>
      <sheetName val="I2"/>
      <sheetName val="I3"/>
      <sheetName val="I4"/>
      <sheetName val="P1"/>
      <sheetName val="P2"/>
      <sheetName val="P3"/>
      <sheetName val="P4"/>
      <sheetName val="P5"/>
      <sheetName val="P6"/>
      <sheetName val="P7"/>
      <sheetName val="B1"/>
      <sheetName val="B2"/>
      <sheetName val="B3"/>
      <sheetName val="B4"/>
      <sheetName val="B5"/>
      <sheetName val="B5.1"/>
      <sheetName val="B6"/>
      <sheetName val="B6.1"/>
      <sheetName val="B7"/>
      <sheetName val="B8"/>
      <sheetName val="B8.1"/>
      <sheetName val="B9"/>
      <sheetName val="B10"/>
      <sheetName val="B10.1"/>
      <sheetName val="B11"/>
      <sheetName val="B11.1"/>
      <sheetName val="G1"/>
      <sheetName val="G2"/>
      <sheetName val="XR"/>
      <sheetName val="data"/>
      <sheetName val="B2 (2)"/>
      <sheetName val="B3 (2)"/>
      <sheetName val="B5 (2)"/>
      <sheetName val="I1 (2)"/>
      <sheetName val="I2 (2)"/>
      <sheetName val="C1"/>
      <sheetName val="C"/>
      <sheetName val="C2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rol"/>
      <sheetName val="DataEntry"/>
      <sheetName val="P&amp;L"/>
      <sheetName val="BS-Aktiva"/>
      <sheetName val="BS-Pasiva"/>
      <sheetName val="Short Term Loans"/>
      <sheetName val="Long Term Loans"/>
      <sheetName val="DataEntryCountry"/>
      <sheetName val="References"/>
      <sheetName val="Export"/>
      <sheetName val="Account"/>
      <sheetName val="Company"/>
      <sheetName val="Country"/>
      <sheetName val="SAPCountry"/>
      <sheetName val="Material"/>
      <sheetName val="MovType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rol"/>
      <sheetName val="DataEntry"/>
      <sheetName val="P&amp;L"/>
      <sheetName val="BS-Aktiva"/>
      <sheetName val="BS-Pasiva"/>
      <sheetName val="Short Term Loans"/>
      <sheetName val="Long Term Loans"/>
      <sheetName val="DataEntryCountry"/>
      <sheetName val="References"/>
      <sheetName val="Export"/>
      <sheetName val="Account"/>
      <sheetName val="Company"/>
      <sheetName val="Country"/>
      <sheetName val="SAPCountry"/>
      <sheetName val="Material"/>
      <sheetName val="MovType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CC 288"/>
      <sheetName val="CCC 288"/>
      <sheetName val="ACC"/>
      <sheetName val="Urinj popis osa 31.10.03"/>
      <sheetName val="Fordítás limited"/>
      <sheetName val="Érkezett_Remonta"/>
      <sheetName val="Érkezett_Ráaktiválta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VRISKB"/>
      <sheetName val="Lista mjesta troš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gmentalna 1"/>
      <sheetName val="segmentalna 2"/>
      <sheetName val="INTERSEG"/>
      <sheetName val="Sheet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1"/>
      <sheetName val="I2"/>
      <sheetName val="P1"/>
      <sheetName val="P2"/>
      <sheetName val="P3"/>
      <sheetName val="P4"/>
      <sheetName val="P5"/>
      <sheetName val="P6"/>
      <sheetName val="P7"/>
      <sheetName val="B2"/>
      <sheetName val="B3"/>
      <sheetName val="B4"/>
      <sheetName val="B5"/>
      <sheetName val="B5.1"/>
      <sheetName val="B6"/>
      <sheetName val="B6.1"/>
      <sheetName val="B7"/>
      <sheetName val="B8"/>
      <sheetName val="B9"/>
      <sheetName val="B10"/>
      <sheetName val="B11"/>
      <sheetName val="XR"/>
      <sheetName val="GroupList"/>
      <sheetName val="P"/>
      <sheetName val="P (2)"/>
      <sheetName val="B"/>
      <sheetName val="B (2)"/>
      <sheetName val="I3"/>
      <sheetName val="I4"/>
      <sheetName val="B1"/>
      <sheetName val="B8.1"/>
      <sheetName val="B10.1"/>
      <sheetName val="B11.1"/>
      <sheetName val="G1"/>
      <sheetName val="G2"/>
      <sheetName val="B5_1"/>
      <sheetName val="B6_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c"/>
      <sheetName val="min"/>
      <sheetName val="ListRO"/>
      <sheetName val="Sheet1"/>
      <sheetName val="ZalPiv"/>
      <sheetName val="ZalPod"/>
      <sheetName val="pod"/>
      <sheetName val="izvIMOV"/>
      <sheetName val="izvNMimov"/>
      <sheetName val="izvZAP"/>
      <sheetName val="izvB2.2"/>
      <sheetName val="pivIMOV"/>
      <sheetName val="izvSEG"/>
      <sheetName val="pivSEG"/>
      <sheetName val="pom"/>
      <sheetName val="pivVJ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Fc"/>
      <sheetName val="min"/>
      <sheetName val="ListRO"/>
      <sheetName val="Sheet1"/>
      <sheetName val="ZalPiv"/>
      <sheetName val="ZalPod"/>
      <sheetName val="pod"/>
      <sheetName val="izvIMOV"/>
      <sheetName val="izvNMimov"/>
      <sheetName val="izvZAP"/>
      <sheetName val="izvB2.2"/>
      <sheetName val="pivIMOV"/>
      <sheetName val="izvSEG"/>
      <sheetName val="pivSEG"/>
      <sheetName val="pom"/>
      <sheetName val="pivVJ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ilanca"/>
      <sheetName val="RDG-SD"/>
      <sheetName val="RDG-SE (1)"/>
      <sheetName val="RDG-SE (2)"/>
      <sheetName val="KRATKA BILANCA"/>
      <sheetName val="KL.4 I 7 (1)"/>
      <sheetName val="KL.4 I 7 (2)"/>
      <sheetName val="KL.4 I 7 (3)"/>
      <sheetName val="KL.4 I 7 (4)"/>
      <sheetName val="KL.4 I 7 (5)"/>
      <sheetName val="KL.4 I 7 (6)"/>
      <sheetName val="KL.4 I 7 (ve.)"/>
      <sheetName val="TIJEK NOVCA"/>
      <sheetName val="TijekInternoExst"/>
      <sheetName val="Bilješke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rol"/>
      <sheetName val="DataEntry"/>
      <sheetName val="P&amp;L"/>
      <sheetName val="BS-Aktiva"/>
      <sheetName val="BS-Pasiva"/>
      <sheetName val="Short Term Loans"/>
      <sheetName val="Long Term Loans"/>
      <sheetName val="DataEntryCountry"/>
      <sheetName val="References"/>
      <sheetName val="Export"/>
      <sheetName val="Account"/>
      <sheetName val="Company"/>
      <sheetName val="Country"/>
      <sheetName val="SAPCountry"/>
      <sheetName val="Material"/>
      <sheetName val="MovType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 1."/>
      <sheetName val="I 2."/>
      <sheetName val="I 3."/>
      <sheetName val="I 4."/>
      <sheetName val="II 1."/>
      <sheetName val="II 2."/>
      <sheetName val="II 3."/>
      <sheetName val="II  3."/>
      <sheetName val="III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ports"/>
      <sheetName val="Control"/>
      <sheetName val="Current Period"/>
      <sheetName val="TxtA"/>
      <sheetName val="Export"/>
      <sheetName val="References"/>
      <sheetName val="Note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per client"/>
      <sheetName val="equity per DCE"/>
      <sheetName val="PY adjes"/>
      <sheetName val="BS"/>
      <sheetName val="PL-diff. 2004"/>
      <sheetName val="2003. KOREKCIJA Bilance INA"/>
      <sheetName val="2003. KOREKCIJA P&amp;L INA"/>
      <sheetName val="Zadržana dobit-Matica"/>
      <sheetName val="rekapitulacija bušotina i G&amp;G"/>
      <sheetName val="amortizacija investicija"/>
      <sheetName val="G&amp;G"/>
      <sheetName val="Sheet3"/>
      <sheetName val="Sheet2"/>
      <sheetName val="Sheet1"/>
      <sheetName val="Tickmarks"/>
      <sheetName val="NewWells Depr.&amp; IAS 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upci"/>
      <sheetName val="Dobavljači"/>
      <sheetName val="mat1"/>
      <sheetName val="bs"/>
      <sheetName val="bs ite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c"/>
      <sheetName val="min"/>
      <sheetName val="ListRO"/>
      <sheetName val="Sheet1"/>
      <sheetName val="ZalPiv"/>
      <sheetName val="ZalPod"/>
      <sheetName val="pod"/>
      <sheetName val="izvIMOV"/>
      <sheetName val="izvNMimov"/>
      <sheetName val="izvZAP"/>
      <sheetName val="izvB2.2"/>
      <sheetName val="pivIMOV"/>
      <sheetName val="izvSEG"/>
      <sheetName val="pivSEG"/>
      <sheetName val="pom"/>
      <sheetName val="pivVJ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rol"/>
      <sheetName val="DataEntry"/>
      <sheetName val="P&amp;L"/>
      <sheetName val="BS-Aktiva"/>
      <sheetName val="BS-Pasiva"/>
      <sheetName val="Short Term Loans"/>
      <sheetName val="Long Term Loans"/>
      <sheetName val="DataEntryCountry"/>
      <sheetName val="References"/>
      <sheetName val="Export"/>
      <sheetName val="Account"/>
      <sheetName val="Company"/>
      <sheetName val="Country"/>
      <sheetName val="SAPCountry"/>
      <sheetName val="Material"/>
      <sheetName val="MovTyp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llelt inakív kutak"/>
      <sheetName val="Munka2"/>
      <sheetName val="Munka4"/>
      <sheetName val="Kut_Adatok"/>
      <sheetName val="Adat"/>
      <sheetName val="Összegzés"/>
      <sheetName val="Összegzés Darab"/>
      <sheetName val="Eszközlistába"/>
      <sheetName val="Talált kutak"/>
      <sheetName val="Inactív kuta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t"/>
      <sheetName val="pro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AZRADA PO ZEMLJAMA (2)"/>
      <sheetName val="Bilj 3 EXTERNI-Prihod"/>
      <sheetName val="PRIH.OD PRODAJE-2008"/>
      <sheetName val="RAZRADA PO ZEMLJAMA"/>
      <sheetName val="KONTO-75200000"/>
      <sheetName val="KONTO-7520100"/>
      <sheetName val="KONTO-75210000"/>
      <sheetName val="KON-753"/>
      <sheetName val="BAZA -75200000"/>
      <sheetName val="BAZA-75210000"/>
      <sheetName val="BAZA-7520100"/>
      <sheetName val="BAZA-75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JEKTI"/>
      <sheetName val="2KE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ratko.markovic@trs.ina.hr" TargetMode="External" /><Relationship Id="rId3" Type="http://schemas.openxmlformats.org/officeDocument/2006/relationships/hyperlink" Target="mailto:investitori@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1" width="11.421875" style="6" customWidth="1"/>
    <col min="2" max="2" width="13.00390625" style="6" customWidth="1"/>
    <col min="3" max="6" width="11.421875" style="6" customWidth="1"/>
    <col min="7" max="7" width="10.28125" style="6" customWidth="1"/>
    <col min="8" max="8" width="19.28125" style="6" customWidth="1"/>
    <col min="9" max="9" width="14.421875" style="6" customWidth="1"/>
    <col min="10" max="16384" width="11.421875" style="6" customWidth="1"/>
  </cols>
  <sheetData>
    <row r="1" spans="1:12" ht="15.75">
      <c r="A1" s="200" t="s">
        <v>248</v>
      </c>
      <c r="B1" s="201"/>
      <c r="C1" s="201"/>
      <c r="D1" s="62"/>
      <c r="E1" s="62"/>
      <c r="F1" s="62"/>
      <c r="G1" s="62"/>
      <c r="H1" s="62"/>
      <c r="I1" s="63"/>
      <c r="J1" s="5"/>
      <c r="K1" s="5"/>
      <c r="L1" s="5"/>
    </row>
    <row r="2" spans="1:12" ht="12.75">
      <c r="A2" s="154" t="s">
        <v>249</v>
      </c>
      <c r="B2" s="155"/>
      <c r="C2" s="155"/>
      <c r="D2" s="156"/>
      <c r="E2" s="97">
        <v>40909</v>
      </c>
      <c r="F2" s="7"/>
      <c r="G2" s="8" t="s">
        <v>250</v>
      </c>
      <c r="H2" s="97" t="s">
        <v>341</v>
      </c>
      <c r="I2" s="64"/>
      <c r="J2" s="5"/>
      <c r="K2" s="5"/>
      <c r="L2" s="5"/>
    </row>
    <row r="3" spans="1:12" ht="12.75">
      <c r="A3" s="65"/>
      <c r="B3" s="9"/>
      <c r="C3" s="9"/>
      <c r="D3" s="9"/>
      <c r="E3" s="10"/>
      <c r="F3" s="10"/>
      <c r="G3" s="9"/>
      <c r="H3" s="9"/>
      <c r="I3" s="66"/>
      <c r="J3" s="5"/>
      <c r="K3" s="5"/>
      <c r="L3" s="5"/>
    </row>
    <row r="4" spans="1:12" ht="15">
      <c r="A4" s="157" t="s">
        <v>317</v>
      </c>
      <c r="B4" s="158"/>
      <c r="C4" s="158"/>
      <c r="D4" s="158"/>
      <c r="E4" s="158"/>
      <c r="F4" s="158"/>
      <c r="G4" s="158"/>
      <c r="H4" s="158"/>
      <c r="I4" s="159"/>
      <c r="J4" s="5"/>
      <c r="K4" s="5"/>
      <c r="L4" s="5"/>
    </row>
    <row r="5" spans="1:12" ht="12.75">
      <c r="A5" s="67"/>
      <c r="B5" s="11"/>
      <c r="C5" s="11"/>
      <c r="D5" s="11"/>
      <c r="E5" s="12"/>
      <c r="F5" s="68"/>
      <c r="G5" s="13"/>
      <c r="H5" s="14"/>
      <c r="I5" s="69"/>
      <c r="J5" s="5"/>
      <c r="K5" s="5"/>
      <c r="L5" s="5"/>
    </row>
    <row r="6" spans="1:12" ht="12.75">
      <c r="A6" s="160" t="s">
        <v>251</v>
      </c>
      <c r="B6" s="161"/>
      <c r="C6" s="152" t="s">
        <v>323</v>
      </c>
      <c r="D6" s="153"/>
      <c r="E6" s="24"/>
      <c r="F6" s="24"/>
      <c r="G6" s="24"/>
      <c r="H6" s="24"/>
      <c r="I6" s="70"/>
      <c r="J6" s="5"/>
      <c r="K6" s="5"/>
      <c r="L6" s="5"/>
    </row>
    <row r="7" spans="1:12" ht="12.75">
      <c r="A7" s="71"/>
      <c r="B7" s="17"/>
      <c r="C7" s="11"/>
      <c r="D7" s="11"/>
      <c r="E7" s="24"/>
      <c r="F7" s="24"/>
      <c r="G7" s="24"/>
      <c r="H7" s="24"/>
      <c r="I7" s="70"/>
      <c r="J7" s="5"/>
      <c r="K7" s="5"/>
      <c r="L7" s="5"/>
    </row>
    <row r="8" spans="1:12" ht="12.75">
      <c r="A8" s="150" t="s">
        <v>252</v>
      </c>
      <c r="B8" s="151"/>
      <c r="C8" s="152" t="s">
        <v>324</v>
      </c>
      <c r="D8" s="153"/>
      <c r="E8" s="24"/>
      <c r="F8" s="24"/>
      <c r="G8" s="24"/>
      <c r="H8" s="24"/>
      <c r="I8" s="72"/>
      <c r="J8" s="5"/>
      <c r="K8" s="5"/>
      <c r="L8" s="5"/>
    </row>
    <row r="9" spans="1:12" ht="12.75">
      <c r="A9" s="73"/>
      <c r="B9" s="43"/>
      <c r="C9" s="15"/>
      <c r="D9" s="21"/>
      <c r="E9" s="11"/>
      <c r="F9" s="11"/>
      <c r="G9" s="11"/>
      <c r="H9" s="11"/>
      <c r="I9" s="72"/>
      <c r="J9" s="5"/>
      <c r="K9" s="5"/>
      <c r="L9" s="5"/>
    </row>
    <row r="10" spans="1:12" ht="12.75">
      <c r="A10" s="165" t="s">
        <v>253</v>
      </c>
      <c r="B10" s="166"/>
      <c r="C10" s="152" t="s">
        <v>325</v>
      </c>
      <c r="D10" s="153"/>
      <c r="E10" s="11"/>
      <c r="F10" s="11"/>
      <c r="G10" s="11"/>
      <c r="H10" s="11"/>
      <c r="I10" s="72"/>
      <c r="J10" s="5"/>
      <c r="K10" s="5"/>
      <c r="L10" s="5"/>
    </row>
    <row r="11" spans="1:12" ht="12.75">
      <c r="A11" s="167"/>
      <c r="B11" s="166"/>
      <c r="C11" s="11"/>
      <c r="D11" s="11"/>
      <c r="E11" s="11"/>
      <c r="F11" s="11"/>
      <c r="G11" s="11"/>
      <c r="H11" s="11"/>
      <c r="I11" s="72"/>
      <c r="J11" s="5"/>
      <c r="K11" s="5"/>
      <c r="L11" s="5"/>
    </row>
    <row r="12" spans="1:12" ht="12.75">
      <c r="A12" s="160" t="s">
        <v>254</v>
      </c>
      <c r="B12" s="161"/>
      <c r="C12" s="162" t="s">
        <v>338</v>
      </c>
      <c r="D12" s="163"/>
      <c r="E12" s="163"/>
      <c r="F12" s="163"/>
      <c r="G12" s="163"/>
      <c r="H12" s="163"/>
      <c r="I12" s="164"/>
      <c r="J12" s="5"/>
      <c r="K12" s="5"/>
      <c r="L12" s="5"/>
    </row>
    <row r="13" spans="1:12" ht="12.75">
      <c r="A13" s="71"/>
      <c r="B13" s="17"/>
      <c r="C13" s="16"/>
      <c r="D13" s="11"/>
      <c r="E13" s="11"/>
      <c r="F13" s="11"/>
      <c r="G13" s="11"/>
      <c r="H13" s="11"/>
      <c r="I13" s="72"/>
      <c r="J13" s="5"/>
      <c r="K13" s="5"/>
      <c r="L13" s="5"/>
    </row>
    <row r="14" spans="1:12" ht="12.75">
      <c r="A14" s="160" t="s">
        <v>255</v>
      </c>
      <c r="B14" s="161"/>
      <c r="C14" s="168">
        <v>10000</v>
      </c>
      <c r="D14" s="169"/>
      <c r="E14" s="11"/>
      <c r="F14" s="162" t="s">
        <v>326</v>
      </c>
      <c r="G14" s="163"/>
      <c r="H14" s="163"/>
      <c r="I14" s="164"/>
      <c r="J14" s="5"/>
      <c r="K14" s="5"/>
      <c r="L14" s="5"/>
    </row>
    <row r="15" spans="1:12" ht="12.75">
      <c r="A15" s="71"/>
      <c r="B15" s="17"/>
      <c r="C15" s="11"/>
      <c r="D15" s="11"/>
      <c r="E15" s="11"/>
      <c r="F15" s="11"/>
      <c r="G15" s="11"/>
      <c r="H15" s="11"/>
      <c r="I15" s="72"/>
      <c r="J15" s="5"/>
      <c r="K15" s="5"/>
      <c r="L15" s="5"/>
    </row>
    <row r="16" spans="1:12" ht="12.75">
      <c r="A16" s="160" t="s">
        <v>256</v>
      </c>
      <c r="B16" s="161"/>
      <c r="C16" s="162" t="s">
        <v>327</v>
      </c>
      <c r="D16" s="163"/>
      <c r="E16" s="163"/>
      <c r="F16" s="163"/>
      <c r="G16" s="163"/>
      <c r="H16" s="163"/>
      <c r="I16" s="164"/>
      <c r="J16" s="5"/>
      <c r="K16" s="5"/>
      <c r="L16" s="5"/>
    </row>
    <row r="17" spans="1:12" ht="12.75">
      <c r="A17" s="71"/>
      <c r="B17" s="17"/>
      <c r="C17" s="11"/>
      <c r="D17" s="11"/>
      <c r="E17" s="11"/>
      <c r="F17" s="11"/>
      <c r="G17" s="11"/>
      <c r="H17" s="11"/>
      <c r="I17" s="72"/>
      <c r="J17" s="5"/>
      <c r="K17" s="5"/>
      <c r="L17" s="5"/>
    </row>
    <row r="18" spans="1:12" s="124" customFormat="1" ht="12.75">
      <c r="A18" s="173" t="s">
        <v>257</v>
      </c>
      <c r="B18" s="174"/>
      <c r="C18" s="175" t="s">
        <v>345</v>
      </c>
      <c r="D18" s="176"/>
      <c r="E18" s="176"/>
      <c r="F18" s="176"/>
      <c r="G18" s="176"/>
      <c r="H18" s="176"/>
      <c r="I18" s="177"/>
      <c r="J18" s="123"/>
      <c r="K18" s="123"/>
      <c r="L18" s="123"/>
    </row>
    <row r="19" spans="1:12" ht="12.75">
      <c r="A19" s="71"/>
      <c r="B19" s="17"/>
      <c r="C19" s="16"/>
      <c r="D19" s="11"/>
      <c r="E19" s="11"/>
      <c r="F19" s="11"/>
      <c r="G19" s="11"/>
      <c r="H19" s="11"/>
      <c r="I19" s="72"/>
      <c r="J19" s="5"/>
      <c r="K19" s="5"/>
      <c r="L19" s="5"/>
    </row>
    <row r="20" spans="1:12" ht="12.75">
      <c r="A20" s="160" t="s">
        <v>258</v>
      </c>
      <c r="B20" s="161"/>
      <c r="C20" s="175" t="s">
        <v>328</v>
      </c>
      <c r="D20" s="176"/>
      <c r="E20" s="176"/>
      <c r="F20" s="176"/>
      <c r="G20" s="176"/>
      <c r="H20" s="176"/>
      <c r="I20" s="177"/>
      <c r="J20" s="5"/>
      <c r="K20" s="5"/>
      <c r="L20" s="5"/>
    </row>
    <row r="21" spans="1:12" ht="12.75">
      <c r="A21" s="71"/>
      <c r="B21" s="17"/>
      <c r="C21" s="16"/>
      <c r="D21" s="11"/>
      <c r="E21" s="11"/>
      <c r="F21" s="11"/>
      <c r="G21" s="11"/>
      <c r="H21" s="11"/>
      <c r="I21" s="72"/>
      <c r="J21" s="5"/>
      <c r="K21" s="5"/>
      <c r="L21" s="5"/>
    </row>
    <row r="22" spans="1:12" ht="12.75">
      <c r="A22" s="160" t="s">
        <v>259</v>
      </c>
      <c r="B22" s="161"/>
      <c r="C22" s="98">
        <v>133</v>
      </c>
      <c r="D22" s="162" t="s">
        <v>326</v>
      </c>
      <c r="E22" s="170"/>
      <c r="F22" s="171"/>
      <c r="G22" s="160"/>
      <c r="H22" s="172"/>
      <c r="I22" s="74"/>
      <c r="J22" s="5"/>
      <c r="K22" s="5"/>
      <c r="L22" s="5"/>
    </row>
    <row r="23" spans="1:12" ht="12.75">
      <c r="A23" s="71"/>
      <c r="B23" s="17"/>
      <c r="C23" s="11"/>
      <c r="D23" s="19"/>
      <c r="E23" s="19"/>
      <c r="F23" s="19"/>
      <c r="G23" s="19"/>
      <c r="H23" s="11"/>
      <c r="I23" s="72"/>
      <c r="J23" s="5"/>
      <c r="K23" s="5"/>
      <c r="L23" s="5"/>
    </row>
    <row r="24" spans="1:12" ht="12.75">
      <c r="A24" s="160" t="s">
        <v>260</v>
      </c>
      <c r="B24" s="161"/>
      <c r="C24" s="98">
        <v>21</v>
      </c>
      <c r="D24" s="162" t="s">
        <v>329</v>
      </c>
      <c r="E24" s="170"/>
      <c r="F24" s="170"/>
      <c r="G24" s="171"/>
      <c r="H24" s="44" t="s">
        <v>261</v>
      </c>
      <c r="I24" s="99">
        <v>8863</v>
      </c>
      <c r="J24" s="5"/>
      <c r="K24" s="5"/>
      <c r="L24" s="5"/>
    </row>
    <row r="25" spans="1:12" ht="12.75">
      <c r="A25" s="71"/>
      <c r="B25" s="17"/>
      <c r="C25" s="11"/>
      <c r="D25" s="19"/>
      <c r="E25" s="19"/>
      <c r="F25" s="19"/>
      <c r="G25" s="17"/>
      <c r="H25" s="17" t="s">
        <v>318</v>
      </c>
      <c r="I25" s="75"/>
      <c r="J25" s="5"/>
      <c r="K25" s="5"/>
      <c r="L25" s="5"/>
    </row>
    <row r="26" spans="1:12" ht="12.75">
      <c r="A26" s="160" t="s">
        <v>262</v>
      </c>
      <c r="B26" s="161"/>
      <c r="C26" s="100" t="s">
        <v>330</v>
      </c>
      <c r="D26" s="20"/>
      <c r="E26" s="28"/>
      <c r="F26" s="19"/>
      <c r="G26" s="181" t="s">
        <v>263</v>
      </c>
      <c r="H26" s="161"/>
      <c r="I26" s="101" t="s">
        <v>337</v>
      </c>
      <c r="J26" s="5"/>
      <c r="K26" s="5"/>
      <c r="L26" s="5"/>
    </row>
    <row r="27" spans="1:12" ht="12.75">
      <c r="A27" s="71"/>
      <c r="B27" s="17"/>
      <c r="C27" s="11"/>
      <c r="D27" s="19"/>
      <c r="E27" s="19"/>
      <c r="F27" s="19"/>
      <c r="G27" s="19"/>
      <c r="H27" s="11"/>
      <c r="I27" s="76"/>
      <c r="J27" s="5"/>
      <c r="K27" s="5"/>
      <c r="L27" s="5"/>
    </row>
    <row r="28" spans="1:12" ht="12.75">
      <c r="A28" s="182" t="s">
        <v>264</v>
      </c>
      <c r="B28" s="183"/>
      <c r="C28" s="184"/>
      <c r="D28" s="184"/>
      <c r="E28" s="185" t="s">
        <v>265</v>
      </c>
      <c r="F28" s="186"/>
      <c r="G28" s="186"/>
      <c r="H28" s="187" t="s">
        <v>266</v>
      </c>
      <c r="I28" s="188"/>
      <c r="J28" s="5"/>
      <c r="K28" s="5"/>
      <c r="L28" s="5"/>
    </row>
    <row r="29" spans="1:12" ht="12.75">
      <c r="A29" s="77"/>
      <c r="B29" s="28"/>
      <c r="C29" s="28"/>
      <c r="D29" s="21"/>
      <c r="E29" s="11"/>
      <c r="F29" s="11"/>
      <c r="G29" s="11"/>
      <c r="H29" s="22"/>
      <c r="I29" s="76"/>
      <c r="J29" s="5"/>
      <c r="K29" s="5"/>
      <c r="L29" s="5"/>
    </row>
    <row r="30" spans="1:12" ht="12.75">
      <c r="A30" s="178"/>
      <c r="B30" s="179"/>
      <c r="C30" s="179"/>
      <c r="D30" s="180"/>
      <c r="E30" s="178"/>
      <c r="F30" s="179"/>
      <c r="G30" s="179"/>
      <c r="H30" s="152"/>
      <c r="I30" s="153"/>
      <c r="J30" s="5"/>
      <c r="K30" s="5"/>
      <c r="L30" s="5"/>
    </row>
    <row r="31" spans="1:12" ht="12.75">
      <c r="A31" s="71"/>
      <c r="B31" s="17"/>
      <c r="C31" s="16"/>
      <c r="D31" s="193"/>
      <c r="E31" s="193"/>
      <c r="F31" s="193"/>
      <c r="G31" s="194"/>
      <c r="H31" s="11"/>
      <c r="I31" s="78"/>
      <c r="J31" s="5"/>
      <c r="K31" s="5"/>
      <c r="L31" s="5"/>
    </row>
    <row r="32" spans="1:12" ht="12.75">
      <c r="A32" s="178"/>
      <c r="B32" s="179"/>
      <c r="C32" s="179"/>
      <c r="D32" s="180"/>
      <c r="E32" s="178"/>
      <c r="F32" s="179"/>
      <c r="G32" s="179"/>
      <c r="H32" s="152"/>
      <c r="I32" s="153"/>
      <c r="J32" s="5"/>
      <c r="K32" s="5"/>
      <c r="L32" s="5"/>
    </row>
    <row r="33" spans="1:12" ht="12.75">
      <c r="A33" s="71"/>
      <c r="B33" s="17"/>
      <c r="C33" s="16"/>
      <c r="D33" s="23"/>
      <c r="E33" s="23"/>
      <c r="F33" s="23"/>
      <c r="G33" s="24"/>
      <c r="H33" s="11"/>
      <c r="I33" s="79"/>
      <c r="J33" s="5"/>
      <c r="K33" s="5"/>
      <c r="L33" s="5"/>
    </row>
    <row r="34" spans="1:12" ht="12.75">
      <c r="A34" s="178"/>
      <c r="B34" s="179"/>
      <c r="C34" s="179"/>
      <c r="D34" s="180"/>
      <c r="E34" s="178"/>
      <c r="F34" s="179"/>
      <c r="G34" s="179"/>
      <c r="H34" s="152"/>
      <c r="I34" s="153"/>
      <c r="J34" s="5"/>
      <c r="K34" s="5"/>
      <c r="L34" s="5"/>
    </row>
    <row r="35" spans="1:12" ht="12.75">
      <c r="A35" s="71"/>
      <c r="B35" s="17"/>
      <c r="C35" s="16"/>
      <c r="D35" s="23"/>
      <c r="E35" s="23"/>
      <c r="F35" s="23"/>
      <c r="G35" s="24"/>
      <c r="H35" s="11"/>
      <c r="I35" s="79"/>
      <c r="J35" s="5"/>
      <c r="K35" s="5"/>
      <c r="L35" s="5"/>
    </row>
    <row r="36" spans="1:12" ht="12.75">
      <c r="A36" s="178"/>
      <c r="B36" s="179"/>
      <c r="C36" s="179"/>
      <c r="D36" s="180"/>
      <c r="E36" s="178"/>
      <c r="F36" s="179"/>
      <c r="G36" s="179"/>
      <c r="H36" s="152"/>
      <c r="I36" s="153"/>
      <c r="J36" s="5"/>
      <c r="K36" s="5"/>
      <c r="L36" s="5"/>
    </row>
    <row r="37" spans="1:12" ht="12.75">
      <c r="A37" s="80"/>
      <c r="B37" s="25"/>
      <c r="C37" s="195"/>
      <c r="D37" s="196"/>
      <c r="E37" s="11"/>
      <c r="F37" s="195"/>
      <c r="G37" s="196"/>
      <c r="H37" s="11"/>
      <c r="I37" s="72"/>
      <c r="J37" s="5"/>
      <c r="K37" s="5"/>
      <c r="L37" s="5"/>
    </row>
    <row r="38" spans="1:12" ht="12.75">
      <c r="A38" s="178"/>
      <c r="B38" s="179"/>
      <c r="C38" s="179"/>
      <c r="D38" s="180"/>
      <c r="E38" s="178"/>
      <c r="F38" s="179"/>
      <c r="G38" s="179"/>
      <c r="H38" s="152"/>
      <c r="I38" s="153"/>
      <c r="J38" s="5"/>
      <c r="K38" s="5"/>
      <c r="L38" s="5"/>
    </row>
    <row r="39" spans="1:12" ht="12.75">
      <c r="A39" s="80"/>
      <c r="B39" s="25"/>
      <c r="C39" s="26"/>
      <c r="D39" s="27"/>
      <c r="E39" s="11"/>
      <c r="F39" s="26"/>
      <c r="G39" s="27"/>
      <c r="H39" s="11"/>
      <c r="I39" s="72"/>
      <c r="J39" s="5"/>
      <c r="K39" s="5"/>
      <c r="L39" s="5"/>
    </row>
    <row r="40" spans="1:12" ht="12.75">
      <c r="A40" s="178"/>
      <c r="B40" s="179"/>
      <c r="C40" s="179"/>
      <c r="D40" s="180"/>
      <c r="E40" s="178"/>
      <c r="F40" s="179"/>
      <c r="G40" s="179"/>
      <c r="H40" s="152"/>
      <c r="I40" s="153"/>
      <c r="J40" s="5"/>
      <c r="K40" s="5"/>
      <c r="L40" s="5"/>
    </row>
    <row r="41" spans="1:12" ht="12.75">
      <c r="A41" s="102"/>
      <c r="B41" s="28"/>
      <c r="C41" s="28"/>
      <c r="D41" s="28"/>
      <c r="E41" s="18"/>
      <c r="F41" s="103"/>
      <c r="G41" s="103"/>
      <c r="H41" s="104"/>
      <c r="I41" s="81"/>
      <c r="J41" s="5"/>
      <c r="K41" s="5"/>
      <c r="L41" s="5"/>
    </row>
    <row r="42" spans="1:12" ht="12.75">
      <c r="A42" s="80"/>
      <c r="B42" s="25"/>
      <c r="C42" s="26"/>
      <c r="D42" s="27"/>
      <c r="E42" s="11"/>
      <c r="F42" s="26"/>
      <c r="G42" s="27"/>
      <c r="H42" s="11"/>
      <c r="I42" s="72"/>
      <c r="J42" s="5"/>
      <c r="K42" s="5"/>
      <c r="L42" s="5"/>
    </row>
    <row r="43" spans="1:12" ht="12.75">
      <c r="A43" s="82"/>
      <c r="B43" s="29"/>
      <c r="C43" s="29"/>
      <c r="D43" s="15"/>
      <c r="E43" s="15"/>
      <c r="F43" s="29"/>
      <c r="G43" s="15"/>
      <c r="H43" s="15"/>
      <c r="I43" s="83"/>
      <c r="J43" s="5"/>
      <c r="K43" s="5"/>
      <c r="L43" s="5"/>
    </row>
    <row r="44" spans="1:12" ht="12.75">
      <c r="A44" s="165" t="s">
        <v>267</v>
      </c>
      <c r="B44" s="192"/>
      <c r="C44" s="162" t="s">
        <v>332</v>
      </c>
      <c r="D44" s="204"/>
      <c r="E44" s="204"/>
      <c r="F44" s="204"/>
      <c r="G44" s="204"/>
      <c r="H44" s="204"/>
      <c r="I44" s="205"/>
      <c r="J44" s="5"/>
      <c r="K44" s="5"/>
      <c r="L44" s="5"/>
    </row>
    <row r="45" spans="1:12" ht="12.75">
      <c r="A45" s="80"/>
      <c r="B45" s="25"/>
      <c r="C45" s="195"/>
      <c r="D45" s="196"/>
      <c r="E45" s="11"/>
      <c r="F45" s="195"/>
      <c r="G45" s="203"/>
      <c r="H45" s="30"/>
      <c r="I45" s="84"/>
      <c r="J45" s="5"/>
      <c r="K45" s="5"/>
      <c r="L45" s="5"/>
    </row>
    <row r="46" spans="1:12" ht="12.75">
      <c r="A46" s="165" t="s">
        <v>268</v>
      </c>
      <c r="B46" s="192"/>
      <c r="C46" s="162" t="s">
        <v>336</v>
      </c>
      <c r="D46" s="204"/>
      <c r="E46" s="204"/>
      <c r="F46" s="204"/>
      <c r="G46" s="204"/>
      <c r="H46" s="204"/>
      <c r="I46" s="205"/>
      <c r="J46" s="5"/>
      <c r="K46" s="5"/>
      <c r="L46" s="5"/>
    </row>
    <row r="47" spans="1:12" ht="12.75">
      <c r="A47" s="71"/>
      <c r="B47" s="17"/>
      <c r="C47" s="16" t="s">
        <v>269</v>
      </c>
      <c r="D47" s="11"/>
      <c r="E47" s="11"/>
      <c r="F47" s="11"/>
      <c r="G47" s="11"/>
      <c r="H47" s="11"/>
      <c r="I47" s="72"/>
      <c r="J47" s="5"/>
      <c r="K47" s="5"/>
      <c r="L47" s="5"/>
    </row>
    <row r="48" spans="1:12" ht="12.75">
      <c r="A48" s="165" t="s">
        <v>270</v>
      </c>
      <c r="B48" s="192"/>
      <c r="C48" s="206" t="s">
        <v>331</v>
      </c>
      <c r="D48" s="207"/>
      <c r="E48" s="208"/>
      <c r="F48" s="11"/>
      <c r="G48" s="44" t="s">
        <v>271</v>
      </c>
      <c r="H48" s="206" t="s">
        <v>335</v>
      </c>
      <c r="I48" s="208"/>
      <c r="J48" s="5"/>
      <c r="K48" s="5"/>
      <c r="L48" s="5"/>
    </row>
    <row r="49" spans="1:12" ht="12.75">
      <c r="A49" s="71"/>
      <c r="B49" s="17"/>
      <c r="C49" s="16"/>
      <c r="D49" s="11"/>
      <c r="E49" s="11"/>
      <c r="F49" s="11"/>
      <c r="G49" s="11"/>
      <c r="H49" s="11"/>
      <c r="I49" s="72"/>
      <c r="J49" s="5"/>
      <c r="K49" s="5"/>
      <c r="L49" s="5"/>
    </row>
    <row r="50" spans="1:12" ht="12.75">
      <c r="A50" s="165" t="s">
        <v>257</v>
      </c>
      <c r="B50" s="192"/>
      <c r="C50" s="211" t="s">
        <v>333</v>
      </c>
      <c r="D50" s="207"/>
      <c r="E50" s="207"/>
      <c r="F50" s="207"/>
      <c r="G50" s="207"/>
      <c r="H50" s="207"/>
      <c r="I50" s="208"/>
      <c r="J50" s="5"/>
      <c r="K50" s="5"/>
      <c r="L50" s="5"/>
    </row>
    <row r="51" spans="1:12" ht="12.75">
      <c r="A51" s="71"/>
      <c r="B51" s="17"/>
      <c r="C51" s="11"/>
      <c r="D51" s="11"/>
      <c r="E51" s="11"/>
      <c r="F51" s="11"/>
      <c r="G51" s="11"/>
      <c r="H51" s="11"/>
      <c r="I51" s="72"/>
      <c r="J51" s="5"/>
      <c r="K51" s="5"/>
      <c r="L51" s="5"/>
    </row>
    <row r="52" spans="1:12" ht="12.75">
      <c r="A52" s="160" t="s">
        <v>272</v>
      </c>
      <c r="B52" s="161"/>
      <c r="C52" s="206" t="s">
        <v>334</v>
      </c>
      <c r="D52" s="207"/>
      <c r="E52" s="207"/>
      <c r="F52" s="207"/>
      <c r="G52" s="207"/>
      <c r="H52" s="207"/>
      <c r="I52" s="164"/>
      <c r="J52" s="5"/>
      <c r="K52" s="5"/>
      <c r="L52" s="5"/>
    </row>
    <row r="53" spans="1:12" ht="12.75">
      <c r="A53" s="85"/>
      <c r="B53" s="15"/>
      <c r="C53" s="202" t="s">
        <v>273</v>
      </c>
      <c r="D53" s="202"/>
      <c r="E53" s="202"/>
      <c r="F53" s="202"/>
      <c r="G53" s="202"/>
      <c r="H53" s="202"/>
      <c r="I53" s="86"/>
      <c r="J53" s="5"/>
      <c r="K53" s="5"/>
      <c r="L53" s="5"/>
    </row>
    <row r="54" spans="1:12" ht="12.75">
      <c r="A54" s="85"/>
      <c r="B54" s="15"/>
      <c r="C54" s="31"/>
      <c r="D54" s="31"/>
      <c r="E54" s="31"/>
      <c r="F54" s="31"/>
      <c r="G54" s="31"/>
      <c r="H54" s="31"/>
      <c r="I54" s="86"/>
      <c r="J54" s="5"/>
      <c r="K54" s="5"/>
      <c r="L54" s="5"/>
    </row>
    <row r="55" spans="1:12" ht="12.75">
      <c r="A55" s="85"/>
      <c r="B55" s="212" t="s">
        <v>274</v>
      </c>
      <c r="C55" s="213"/>
      <c r="D55" s="213"/>
      <c r="E55" s="213"/>
      <c r="F55" s="42"/>
      <c r="G55" s="42"/>
      <c r="H55" s="42"/>
      <c r="I55" s="87"/>
      <c r="J55" s="5"/>
      <c r="K55" s="5"/>
      <c r="L55" s="5"/>
    </row>
    <row r="56" spans="1:12" ht="12.75">
      <c r="A56" s="85"/>
      <c r="B56" s="197" t="s">
        <v>306</v>
      </c>
      <c r="C56" s="198"/>
      <c r="D56" s="198"/>
      <c r="E56" s="198"/>
      <c r="F56" s="198"/>
      <c r="G56" s="198"/>
      <c r="H56" s="198"/>
      <c r="I56" s="199"/>
      <c r="J56" s="5"/>
      <c r="K56" s="5"/>
      <c r="L56" s="5"/>
    </row>
    <row r="57" spans="1:12" ht="12.75">
      <c r="A57" s="85"/>
      <c r="B57" s="197" t="s">
        <v>307</v>
      </c>
      <c r="C57" s="198"/>
      <c r="D57" s="198"/>
      <c r="E57" s="198"/>
      <c r="F57" s="198"/>
      <c r="G57" s="198"/>
      <c r="H57" s="198"/>
      <c r="I57" s="87"/>
      <c r="J57" s="5"/>
      <c r="K57" s="5"/>
      <c r="L57" s="5"/>
    </row>
    <row r="58" spans="1:12" ht="12.75">
      <c r="A58" s="85"/>
      <c r="B58" s="197" t="s">
        <v>308</v>
      </c>
      <c r="C58" s="198"/>
      <c r="D58" s="198"/>
      <c r="E58" s="198"/>
      <c r="F58" s="198"/>
      <c r="G58" s="198"/>
      <c r="H58" s="198"/>
      <c r="I58" s="199"/>
      <c r="J58" s="5"/>
      <c r="K58" s="5"/>
      <c r="L58" s="5"/>
    </row>
    <row r="59" spans="1:12" ht="12.75">
      <c r="A59" s="85"/>
      <c r="B59" s="197" t="s">
        <v>309</v>
      </c>
      <c r="C59" s="198"/>
      <c r="D59" s="198"/>
      <c r="E59" s="198"/>
      <c r="F59" s="198"/>
      <c r="G59" s="198"/>
      <c r="H59" s="198"/>
      <c r="I59" s="199"/>
      <c r="J59" s="5"/>
      <c r="K59" s="5"/>
      <c r="L59" s="5"/>
    </row>
    <row r="60" spans="1:12" ht="12.75">
      <c r="A60" s="85"/>
      <c r="B60" s="88"/>
      <c r="C60" s="89"/>
      <c r="D60" s="89"/>
      <c r="E60" s="89"/>
      <c r="F60" s="89"/>
      <c r="G60" s="89"/>
      <c r="H60" s="89"/>
      <c r="I60" s="90"/>
      <c r="J60" s="5"/>
      <c r="K60" s="5"/>
      <c r="L60" s="5"/>
    </row>
    <row r="61" spans="1:12" ht="13.5" thickBot="1">
      <c r="A61" s="91" t="s">
        <v>275</v>
      </c>
      <c r="B61" s="11"/>
      <c r="C61" s="11"/>
      <c r="D61" s="11"/>
      <c r="E61" s="11"/>
      <c r="F61" s="11"/>
      <c r="G61" s="32"/>
      <c r="H61" s="33"/>
      <c r="I61" s="92"/>
      <c r="J61" s="5"/>
      <c r="K61" s="5"/>
      <c r="L61" s="5"/>
    </row>
    <row r="62" spans="1:12" ht="12.75">
      <c r="A62" s="67"/>
      <c r="B62" s="11"/>
      <c r="C62" s="11"/>
      <c r="D62" s="11"/>
      <c r="E62" s="15" t="s">
        <v>276</v>
      </c>
      <c r="F62" s="28"/>
      <c r="G62" s="189" t="s">
        <v>277</v>
      </c>
      <c r="H62" s="190"/>
      <c r="I62" s="191"/>
      <c r="J62" s="5"/>
      <c r="K62" s="5"/>
      <c r="L62" s="5"/>
    </row>
    <row r="63" spans="1:12" ht="12.75">
      <c r="A63" s="93"/>
      <c r="B63" s="94"/>
      <c r="C63" s="95"/>
      <c r="D63" s="95"/>
      <c r="E63" s="95"/>
      <c r="F63" s="95"/>
      <c r="G63" s="209"/>
      <c r="H63" s="210"/>
      <c r="I63" s="96"/>
      <c r="J63" s="5"/>
      <c r="K63" s="5"/>
      <c r="L63" s="5"/>
    </row>
  </sheetData>
  <sheetProtection/>
  <mergeCells count="72">
    <mergeCell ref="C48:E48"/>
    <mergeCell ref="H48:I48"/>
    <mergeCell ref="C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A44:B44"/>
    <mergeCell ref="C45:D45"/>
    <mergeCell ref="F45:G45"/>
    <mergeCell ref="C46:I46"/>
    <mergeCell ref="E40:G40"/>
    <mergeCell ref="H40:I40"/>
    <mergeCell ref="A38:D38"/>
    <mergeCell ref="A36:D36"/>
    <mergeCell ref="E36:G36"/>
    <mergeCell ref="H36:I36"/>
    <mergeCell ref="C37:D37"/>
    <mergeCell ref="F37:G37"/>
    <mergeCell ref="G62:I62"/>
    <mergeCell ref="E38:G38"/>
    <mergeCell ref="H38:I38"/>
    <mergeCell ref="A40:D40"/>
    <mergeCell ref="A48:B48"/>
    <mergeCell ref="A30:D30"/>
    <mergeCell ref="E30:G30"/>
    <mergeCell ref="E34:G34"/>
    <mergeCell ref="H30:I30"/>
    <mergeCell ref="D31:G31"/>
    <mergeCell ref="A32:D32"/>
    <mergeCell ref="E32:G32"/>
    <mergeCell ref="H32:I32"/>
    <mergeCell ref="H34:I34"/>
    <mergeCell ref="A34:D34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6:B16"/>
    <mergeCell ref="C16:I16"/>
    <mergeCell ref="A12:B12"/>
    <mergeCell ref="A10:B11"/>
    <mergeCell ref="C10:D10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20" r:id="rId1" display="www.ina.hr"/>
    <hyperlink ref="C50" r:id="rId2" display="ratko.markovic@trs.ina.hr"/>
    <hyperlink ref="C18" r:id="rId3" display="investitori@ina.hr"/>
  </hyperlinks>
  <printOptions/>
  <pageMargins left="0.7" right="0.7" top="0.75" bottom="0.75" header="0.3" footer="0.3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60" zoomScaleNormal="125" zoomScalePageLayoutView="0" workbookViewId="0" topLeftCell="A65">
      <selection activeCell="G128" sqref="G128"/>
    </sheetView>
  </sheetViews>
  <sheetFormatPr defaultColWidth="11.421875" defaultRowHeight="12.75"/>
  <cols>
    <col min="1" max="7" width="11.421875" style="45" customWidth="1"/>
    <col min="8" max="8" width="6.421875" style="45" customWidth="1"/>
    <col min="9" max="9" width="11.421875" style="45" customWidth="1"/>
    <col min="10" max="10" width="12.421875" style="45" customWidth="1"/>
    <col min="11" max="11" width="13.28125" style="130" customWidth="1"/>
    <col min="12" max="13" width="11.421875" style="45" customWidth="1"/>
    <col min="14" max="14" width="13.8515625" style="45" bestFit="1" customWidth="1"/>
    <col min="15" max="16384" width="11.421875" style="45" customWidth="1"/>
  </cols>
  <sheetData>
    <row r="1" spans="1:11" ht="12.75" customHeight="1">
      <c r="A1" s="217" t="s">
        <v>153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2.75" customHeight="1">
      <c r="A2" s="218" t="s">
        <v>342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.75">
      <c r="A3" s="219" t="s">
        <v>339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22.5">
      <c r="A4" s="222" t="s">
        <v>59</v>
      </c>
      <c r="B4" s="223"/>
      <c r="C4" s="223"/>
      <c r="D4" s="223"/>
      <c r="E4" s="223"/>
      <c r="F4" s="223"/>
      <c r="G4" s="223"/>
      <c r="H4" s="224"/>
      <c r="I4" s="114" t="s">
        <v>278</v>
      </c>
      <c r="J4" s="115" t="s">
        <v>319</v>
      </c>
      <c r="K4" s="131" t="s">
        <v>320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117">
        <v>2</v>
      </c>
      <c r="J5" s="116">
        <v>3</v>
      </c>
      <c r="K5" s="132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25" t="s">
        <v>60</v>
      </c>
      <c r="B7" s="226"/>
      <c r="C7" s="226"/>
      <c r="D7" s="226"/>
      <c r="E7" s="226"/>
      <c r="F7" s="226"/>
      <c r="G7" s="226"/>
      <c r="H7" s="227"/>
      <c r="I7" s="118">
        <v>1</v>
      </c>
      <c r="J7" s="119"/>
      <c r="K7" s="133"/>
    </row>
    <row r="8" spans="1:11" ht="12.75">
      <c r="A8" s="228" t="s">
        <v>13</v>
      </c>
      <c r="B8" s="229"/>
      <c r="C8" s="229"/>
      <c r="D8" s="229"/>
      <c r="E8" s="229"/>
      <c r="F8" s="229"/>
      <c r="G8" s="229"/>
      <c r="H8" s="230"/>
      <c r="I8" s="1">
        <v>2</v>
      </c>
      <c r="J8" s="46">
        <f>J9+J16+J26+J35+J39</f>
        <v>22421000000</v>
      </c>
      <c r="K8" s="128">
        <f>K9+K16+K26+K35+K39</f>
        <v>21476000000</v>
      </c>
    </row>
    <row r="9" spans="1:11" ht="12.75">
      <c r="A9" s="214" t="s">
        <v>205</v>
      </c>
      <c r="B9" s="215"/>
      <c r="C9" s="215"/>
      <c r="D9" s="215"/>
      <c r="E9" s="215"/>
      <c r="F9" s="215"/>
      <c r="G9" s="215"/>
      <c r="H9" s="216"/>
      <c r="I9" s="1">
        <v>3</v>
      </c>
      <c r="J9" s="46">
        <f>SUM(J10:J15)</f>
        <v>888000000</v>
      </c>
      <c r="K9" s="128">
        <f>SUM(K10:K15)</f>
        <v>722000000</v>
      </c>
    </row>
    <row r="10" spans="1:11" ht="12.75">
      <c r="A10" s="214" t="s">
        <v>112</v>
      </c>
      <c r="B10" s="215"/>
      <c r="C10" s="215"/>
      <c r="D10" s="215"/>
      <c r="E10" s="215"/>
      <c r="F10" s="215"/>
      <c r="G10" s="215"/>
      <c r="H10" s="216"/>
      <c r="I10" s="1">
        <v>4</v>
      </c>
      <c r="J10" s="4"/>
      <c r="K10" s="126"/>
    </row>
    <row r="11" spans="1:11" ht="12.75">
      <c r="A11" s="214" t="s">
        <v>14</v>
      </c>
      <c r="B11" s="215"/>
      <c r="C11" s="215"/>
      <c r="D11" s="215"/>
      <c r="E11" s="215"/>
      <c r="F11" s="215"/>
      <c r="G11" s="215"/>
      <c r="H11" s="216"/>
      <c r="I11" s="1">
        <v>5</v>
      </c>
      <c r="J11" s="4">
        <v>76000000</v>
      </c>
      <c r="K11" s="126">
        <v>71000000</v>
      </c>
    </row>
    <row r="12" spans="1:11" ht="12.75">
      <c r="A12" s="214" t="s">
        <v>113</v>
      </c>
      <c r="B12" s="215"/>
      <c r="C12" s="215"/>
      <c r="D12" s="215"/>
      <c r="E12" s="215"/>
      <c r="F12" s="215"/>
      <c r="G12" s="215"/>
      <c r="H12" s="216"/>
      <c r="I12" s="1">
        <v>6</v>
      </c>
      <c r="J12" s="4"/>
      <c r="K12" s="126"/>
    </row>
    <row r="13" spans="1:11" ht="12.75">
      <c r="A13" s="214" t="s">
        <v>208</v>
      </c>
      <c r="B13" s="215"/>
      <c r="C13" s="215"/>
      <c r="D13" s="215"/>
      <c r="E13" s="215"/>
      <c r="F13" s="215"/>
      <c r="G13" s="215"/>
      <c r="H13" s="216"/>
      <c r="I13" s="1">
        <v>7</v>
      </c>
      <c r="J13" s="4">
        <v>12000000</v>
      </c>
      <c r="K13" s="126">
        <v>53000000</v>
      </c>
    </row>
    <row r="14" spans="1:11" ht="12.75">
      <c r="A14" s="214" t="s">
        <v>209</v>
      </c>
      <c r="B14" s="215"/>
      <c r="C14" s="215"/>
      <c r="D14" s="215"/>
      <c r="E14" s="215"/>
      <c r="F14" s="215"/>
      <c r="G14" s="215"/>
      <c r="H14" s="216"/>
      <c r="I14" s="1">
        <v>8</v>
      </c>
      <c r="J14" s="4">
        <v>800000000</v>
      </c>
      <c r="K14" s="126">
        <v>598000000</v>
      </c>
    </row>
    <row r="15" spans="1:11" ht="12.75">
      <c r="A15" s="214" t="s">
        <v>210</v>
      </c>
      <c r="B15" s="215"/>
      <c r="C15" s="215"/>
      <c r="D15" s="215"/>
      <c r="E15" s="215"/>
      <c r="F15" s="215"/>
      <c r="G15" s="215"/>
      <c r="H15" s="216"/>
      <c r="I15" s="1">
        <v>9</v>
      </c>
      <c r="J15" s="4"/>
      <c r="K15" s="126"/>
    </row>
    <row r="16" spans="1:14" ht="12.75">
      <c r="A16" s="214" t="s">
        <v>206</v>
      </c>
      <c r="B16" s="215"/>
      <c r="C16" s="215"/>
      <c r="D16" s="215"/>
      <c r="E16" s="215"/>
      <c r="F16" s="215"/>
      <c r="G16" s="215"/>
      <c r="H16" s="216"/>
      <c r="I16" s="1">
        <v>10</v>
      </c>
      <c r="J16" s="46">
        <f>SUM(J17:J25)</f>
        <v>18576000000</v>
      </c>
      <c r="K16" s="128">
        <f>SUM(K17:K25)</f>
        <v>17807000000</v>
      </c>
      <c r="N16" s="136"/>
    </row>
    <row r="17" spans="1:11" ht="12.75">
      <c r="A17" s="214" t="s">
        <v>211</v>
      </c>
      <c r="B17" s="215"/>
      <c r="C17" s="215"/>
      <c r="D17" s="215"/>
      <c r="E17" s="215"/>
      <c r="F17" s="215"/>
      <c r="G17" s="215"/>
      <c r="H17" s="216"/>
      <c r="I17" s="1">
        <v>11</v>
      </c>
      <c r="J17" s="4">
        <v>987000000</v>
      </c>
      <c r="K17" s="126">
        <v>1000000000</v>
      </c>
    </row>
    <row r="18" spans="1:11" ht="12.75">
      <c r="A18" s="214" t="s">
        <v>247</v>
      </c>
      <c r="B18" s="215"/>
      <c r="C18" s="215"/>
      <c r="D18" s="215"/>
      <c r="E18" s="215"/>
      <c r="F18" s="215"/>
      <c r="G18" s="215"/>
      <c r="H18" s="216"/>
      <c r="I18" s="1">
        <v>12</v>
      </c>
      <c r="J18" s="4">
        <v>8203000000</v>
      </c>
      <c r="K18" s="126">
        <v>7820000000</v>
      </c>
    </row>
    <row r="19" spans="1:11" ht="12.75">
      <c r="A19" s="214" t="s">
        <v>212</v>
      </c>
      <c r="B19" s="215"/>
      <c r="C19" s="215"/>
      <c r="D19" s="215"/>
      <c r="E19" s="215"/>
      <c r="F19" s="215"/>
      <c r="G19" s="215"/>
      <c r="H19" s="216"/>
      <c r="I19" s="1">
        <v>13</v>
      </c>
      <c r="J19" s="4">
        <v>6181000000</v>
      </c>
      <c r="K19" s="126">
        <v>6207000000</v>
      </c>
    </row>
    <row r="20" spans="1:11" ht="12.75">
      <c r="A20" s="214" t="s">
        <v>27</v>
      </c>
      <c r="B20" s="215"/>
      <c r="C20" s="215"/>
      <c r="D20" s="215"/>
      <c r="E20" s="215"/>
      <c r="F20" s="215"/>
      <c r="G20" s="215"/>
      <c r="H20" s="216"/>
      <c r="I20" s="1">
        <v>14</v>
      </c>
      <c r="J20" s="4">
        <v>352000000</v>
      </c>
      <c r="K20" s="126">
        <v>335000000</v>
      </c>
    </row>
    <row r="21" spans="1:11" ht="12.75">
      <c r="A21" s="214" t="s">
        <v>28</v>
      </c>
      <c r="B21" s="215"/>
      <c r="C21" s="215"/>
      <c r="D21" s="215"/>
      <c r="E21" s="215"/>
      <c r="F21" s="215"/>
      <c r="G21" s="215"/>
      <c r="H21" s="216"/>
      <c r="I21" s="1">
        <v>15</v>
      </c>
      <c r="J21" s="4"/>
      <c r="K21" s="126"/>
    </row>
    <row r="22" spans="1:11" ht="12.75">
      <c r="A22" s="214" t="s">
        <v>72</v>
      </c>
      <c r="B22" s="215"/>
      <c r="C22" s="215"/>
      <c r="D22" s="215"/>
      <c r="E22" s="215"/>
      <c r="F22" s="215"/>
      <c r="G22" s="215"/>
      <c r="H22" s="216"/>
      <c r="I22" s="1">
        <v>16</v>
      </c>
      <c r="J22" s="4">
        <v>21000000</v>
      </c>
      <c r="K22" s="126">
        <v>13000000</v>
      </c>
    </row>
    <row r="23" spans="1:11" ht="12.75">
      <c r="A23" s="214" t="s">
        <v>73</v>
      </c>
      <c r="B23" s="215"/>
      <c r="C23" s="215"/>
      <c r="D23" s="215"/>
      <c r="E23" s="215"/>
      <c r="F23" s="215"/>
      <c r="G23" s="215"/>
      <c r="H23" s="216"/>
      <c r="I23" s="1">
        <v>17</v>
      </c>
      <c r="J23" s="4">
        <v>2823000000</v>
      </c>
      <c r="K23" s="126">
        <v>2423000000</v>
      </c>
    </row>
    <row r="24" spans="1:11" ht="12.75">
      <c r="A24" s="214" t="s">
        <v>74</v>
      </c>
      <c r="B24" s="215"/>
      <c r="C24" s="215"/>
      <c r="D24" s="215"/>
      <c r="E24" s="215"/>
      <c r="F24" s="215"/>
      <c r="G24" s="215"/>
      <c r="H24" s="216"/>
      <c r="I24" s="1">
        <v>18</v>
      </c>
      <c r="J24" s="4">
        <v>3000000</v>
      </c>
      <c r="K24" s="126">
        <v>3000000</v>
      </c>
    </row>
    <row r="25" spans="1:11" ht="12.75">
      <c r="A25" s="214" t="s">
        <v>75</v>
      </c>
      <c r="B25" s="215"/>
      <c r="C25" s="215"/>
      <c r="D25" s="215"/>
      <c r="E25" s="215"/>
      <c r="F25" s="215"/>
      <c r="G25" s="215"/>
      <c r="H25" s="216"/>
      <c r="I25" s="1">
        <v>19</v>
      </c>
      <c r="J25" s="4">
        <v>6000000</v>
      </c>
      <c r="K25" s="126">
        <v>6000000</v>
      </c>
    </row>
    <row r="26" spans="1:11" ht="12.75">
      <c r="A26" s="214" t="s">
        <v>190</v>
      </c>
      <c r="B26" s="215"/>
      <c r="C26" s="215"/>
      <c r="D26" s="215"/>
      <c r="E26" s="215"/>
      <c r="F26" s="215"/>
      <c r="G26" s="215"/>
      <c r="H26" s="216"/>
      <c r="I26" s="1">
        <v>20</v>
      </c>
      <c r="J26" s="46">
        <f>SUM(J27:J34)</f>
        <v>2191000000</v>
      </c>
      <c r="K26" s="128">
        <f>SUM(K27:K34)</f>
        <v>2097000000</v>
      </c>
    </row>
    <row r="27" spans="1:11" ht="12.75">
      <c r="A27" s="214" t="s">
        <v>76</v>
      </c>
      <c r="B27" s="215"/>
      <c r="C27" s="215"/>
      <c r="D27" s="215"/>
      <c r="E27" s="215"/>
      <c r="F27" s="215"/>
      <c r="G27" s="215"/>
      <c r="H27" s="216"/>
      <c r="I27" s="1">
        <v>21</v>
      </c>
      <c r="J27" s="4">
        <v>1033000000</v>
      </c>
      <c r="K27" s="126">
        <v>945000000</v>
      </c>
    </row>
    <row r="28" spans="1:11" ht="12.75">
      <c r="A28" s="214" t="s">
        <v>77</v>
      </c>
      <c r="B28" s="215"/>
      <c r="C28" s="215"/>
      <c r="D28" s="215"/>
      <c r="E28" s="215"/>
      <c r="F28" s="215"/>
      <c r="G28" s="215"/>
      <c r="H28" s="216"/>
      <c r="I28" s="1">
        <v>22</v>
      </c>
      <c r="J28" s="126">
        <v>444000000</v>
      </c>
      <c r="K28" s="126">
        <v>613000000</v>
      </c>
    </row>
    <row r="29" spans="1:11" ht="12.75">
      <c r="A29" s="214" t="s">
        <v>78</v>
      </c>
      <c r="B29" s="215"/>
      <c r="C29" s="215"/>
      <c r="D29" s="215"/>
      <c r="E29" s="215"/>
      <c r="F29" s="215"/>
      <c r="G29" s="215"/>
      <c r="H29" s="216"/>
      <c r="I29" s="1">
        <v>23</v>
      </c>
      <c r="J29" s="126">
        <v>40000000</v>
      </c>
      <c r="K29" s="126">
        <v>40000000</v>
      </c>
    </row>
    <row r="30" spans="1:11" ht="12.75">
      <c r="A30" s="214" t="s">
        <v>83</v>
      </c>
      <c r="B30" s="215"/>
      <c r="C30" s="215"/>
      <c r="D30" s="215"/>
      <c r="E30" s="215"/>
      <c r="F30" s="215"/>
      <c r="G30" s="215"/>
      <c r="H30" s="216"/>
      <c r="I30" s="1">
        <v>24</v>
      </c>
      <c r="J30" s="4"/>
      <c r="K30" s="126"/>
    </row>
    <row r="31" spans="1:11" ht="12.75">
      <c r="A31" s="214" t="s">
        <v>84</v>
      </c>
      <c r="B31" s="215"/>
      <c r="C31" s="215"/>
      <c r="D31" s="215"/>
      <c r="E31" s="215"/>
      <c r="F31" s="215"/>
      <c r="G31" s="215"/>
      <c r="H31" s="216"/>
      <c r="I31" s="1">
        <v>25</v>
      </c>
      <c r="J31" s="4"/>
      <c r="K31" s="126"/>
    </row>
    <row r="32" spans="1:11" ht="12.75">
      <c r="A32" s="214" t="s">
        <v>85</v>
      </c>
      <c r="B32" s="215"/>
      <c r="C32" s="215"/>
      <c r="D32" s="215"/>
      <c r="E32" s="215"/>
      <c r="F32" s="215"/>
      <c r="G32" s="215"/>
      <c r="H32" s="216"/>
      <c r="I32" s="1">
        <v>26</v>
      </c>
      <c r="J32" s="126">
        <v>349000000</v>
      </c>
      <c r="K32" s="126">
        <v>167000000</v>
      </c>
    </row>
    <row r="33" spans="1:11" ht="12.75">
      <c r="A33" s="214" t="s">
        <v>79</v>
      </c>
      <c r="B33" s="215"/>
      <c r="C33" s="215"/>
      <c r="D33" s="215"/>
      <c r="E33" s="215"/>
      <c r="F33" s="215"/>
      <c r="G33" s="215"/>
      <c r="H33" s="216"/>
      <c r="I33" s="1">
        <v>27</v>
      </c>
      <c r="J33" s="126">
        <v>325000000</v>
      </c>
      <c r="K33" s="126">
        <v>332000000</v>
      </c>
    </row>
    <row r="34" spans="1:11" ht="12.75">
      <c r="A34" s="214" t="s">
        <v>183</v>
      </c>
      <c r="B34" s="215"/>
      <c r="C34" s="215"/>
      <c r="D34" s="215"/>
      <c r="E34" s="215"/>
      <c r="F34" s="215"/>
      <c r="G34" s="215"/>
      <c r="H34" s="216"/>
      <c r="I34" s="1">
        <v>28</v>
      </c>
      <c r="J34" s="4"/>
      <c r="K34" s="126"/>
    </row>
    <row r="35" spans="1:11" ht="12.75">
      <c r="A35" s="214" t="s">
        <v>184</v>
      </c>
      <c r="B35" s="215"/>
      <c r="C35" s="215"/>
      <c r="D35" s="215"/>
      <c r="E35" s="215"/>
      <c r="F35" s="215"/>
      <c r="G35" s="215"/>
      <c r="H35" s="216"/>
      <c r="I35" s="1">
        <v>29</v>
      </c>
      <c r="J35" s="46">
        <f>SUM(J36:J38)</f>
        <v>174000000</v>
      </c>
      <c r="K35" s="128">
        <f>SUM(K36:K38)</f>
        <v>165000000</v>
      </c>
    </row>
    <row r="36" spans="1:11" ht="12.75">
      <c r="A36" s="214" t="s">
        <v>80</v>
      </c>
      <c r="B36" s="215"/>
      <c r="C36" s="215"/>
      <c r="D36" s="215"/>
      <c r="E36" s="215"/>
      <c r="F36" s="215"/>
      <c r="G36" s="215"/>
      <c r="H36" s="216"/>
      <c r="I36" s="1">
        <v>30</v>
      </c>
      <c r="J36" s="126">
        <v>48000000</v>
      </c>
      <c r="K36" s="126">
        <v>48000000</v>
      </c>
    </row>
    <row r="37" spans="1:11" ht="12.75">
      <c r="A37" s="214" t="s">
        <v>81</v>
      </c>
      <c r="B37" s="215"/>
      <c r="C37" s="215"/>
      <c r="D37" s="215"/>
      <c r="E37" s="215"/>
      <c r="F37" s="215"/>
      <c r="G37" s="215"/>
      <c r="H37" s="216"/>
      <c r="I37" s="1">
        <v>31</v>
      </c>
      <c r="J37" s="126">
        <v>126000000</v>
      </c>
      <c r="K37" s="126">
        <v>117000000</v>
      </c>
    </row>
    <row r="38" spans="1:11" ht="12.75">
      <c r="A38" s="214" t="s">
        <v>82</v>
      </c>
      <c r="B38" s="215"/>
      <c r="C38" s="215"/>
      <c r="D38" s="215"/>
      <c r="E38" s="215"/>
      <c r="F38" s="215"/>
      <c r="G38" s="215"/>
      <c r="H38" s="216"/>
      <c r="I38" s="1">
        <v>32</v>
      </c>
      <c r="J38" s="4"/>
      <c r="K38" s="126"/>
    </row>
    <row r="39" spans="1:11" ht="12.75">
      <c r="A39" s="214" t="s">
        <v>185</v>
      </c>
      <c r="B39" s="215"/>
      <c r="C39" s="215"/>
      <c r="D39" s="215"/>
      <c r="E39" s="215"/>
      <c r="F39" s="215"/>
      <c r="G39" s="215"/>
      <c r="H39" s="216"/>
      <c r="I39" s="1">
        <v>33</v>
      </c>
      <c r="J39" s="4">
        <v>592000000</v>
      </c>
      <c r="K39" s="126">
        <v>685000000</v>
      </c>
    </row>
    <row r="40" spans="1:11" ht="12.75">
      <c r="A40" s="228" t="s">
        <v>240</v>
      </c>
      <c r="B40" s="229"/>
      <c r="C40" s="229"/>
      <c r="D40" s="229"/>
      <c r="E40" s="229"/>
      <c r="F40" s="229"/>
      <c r="G40" s="229"/>
      <c r="H40" s="230"/>
      <c r="I40" s="1">
        <v>34</v>
      </c>
      <c r="J40" s="46">
        <f>J41+J49+J56+J64</f>
        <v>7320000000</v>
      </c>
      <c r="K40" s="128">
        <f>K41+K49+K56+K64</f>
        <v>8381000000</v>
      </c>
    </row>
    <row r="41" spans="1:13" ht="12.75">
      <c r="A41" s="214" t="s">
        <v>100</v>
      </c>
      <c r="B41" s="215"/>
      <c r="C41" s="215"/>
      <c r="D41" s="215"/>
      <c r="E41" s="215"/>
      <c r="F41" s="215"/>
      <c r="G41" s="215"/>
      <c r="H41" s="216"/>
      <c r="I41" s="1">
        <v>35</v>
      </c>
      <c r="J41" s="46">
        <f>SUM(J42:J48)</f>
        <v>3030000000</v>
      </c>
      <c r="K41" s="128">
        <f>SUM(K42:K48)</f>
        <v>3263000000</v>
      </c>
      <c r="L41" s="59"/>
      <c r="M41" s="59"/>
    </row>
    <row r="42" spans="1:11" ht="12.75">
      <c r="A42" s="214" t="s">
        <v>117</v>
      </c>
      <c r="B42" s="215"/>
      <c r="C42" s="215"/>
      <c r="D42" s="215"/>
      <c r="E42" s="215"/>
      <c r="F42" s="215"/>
      <c r="G42" s="215"/>
      <c r="H42" s="216"/>
      <c r="I42" s="1">
        <v>36</v>
      </c>
      <c r="J42" s="126">
        <v>1026000000</v>
      </c>
      <c r="K42" s="126">
        <v>1065000000</v>
      </c>
    </row>
    <row r="43" spans="1:11" ht="12.75">
      <c r="A43" s="214" t="s">
        <v>118</v>
      </c>
      <c r="B43" s="215"/>
      <c r="C43" s="215"/>
      <c r="D43" s="215"/>
      <c r="E43" s="215"/>
      <c r="F43" s="215"/>
      <c r="G43" s="215"/>
      <c r="H43" s="216"/>
      <c r="I43" s="1">
        <v>37</v>
      </c>
      <c r="J43" s="4">
        <v>1150000000</v>
      </c>
      <c r="K43" s="126">
        <v>1114000000</v>
      </c>
    </row>
    <row r="44" spans="1:11" ht="12.75">
      <c r="A44" s="214" t="s">
        <v>86</v>
      </c>
      <c r="B44" s="215"/>
      <c r="C44" s="215"/>
      <c r="D44" s="215"/>
      <c r="E44" s="215"/>
      <c r="F44" s="215"/>
      <c r="G44" s="215"/>
      <c r="H44" s="216"/>
      <c r="I44" s="1">
        <v>38</v>
      </c>
      <c r="J44" s="4">
        <v>695000000</v>
      </c>
      <c r="K44" s="126">
        <v>954000000</v>
      </c>
    </row>
    <row r="45" spans="1:11" ht="12.75">
      <c r="A45" s="214" t="s">
        <v>87</v>
      </c>
      <c r="B45" s="215"/>
      <c r="C45" s="215"/>
      <c r="D45" s="215"/>
      <c r="E45" s="215"/>
      <c r="F45" s="215"/>
      <c r="G45" s="215"/>
      <c r="H45" s="216"/>
      <c r="I45" s="1">
        <v>39</v>
      </c>
      <c r="J45" s="4">
        <v>159000000</v>
      </c>
      <c r="K45" s="126">
        <v>130000000</v>
      </c>
    </row>
    <row r="46" spans="1:11" ht="12.75">
      <c r="A46" s="214" t="s">
        <v>88</v>
      </c>
      <c r="B46" s="215"/>
      <c r="C46" s="215"/>
      <c r="D46" s="215"/>
      <c r="E46" s="215"/>
      <c r="F46" s="215"/>
      <c r="G46" s="215"/>
      <c r="H46" s="216"/>
      <c r="I46" s="1">
        <v>40</v>
      </c>
      <c r="J46" s="4"/>
      <c r="K46" s="126"/>
    </row>
    <row r="47" spans="1:11" ht="12.75">
      <c r="A47" s="214" t="s">
        <v>89</v>
      </c>
      <c r="B47" s="215"/>
      <c r="C47" s="215"/>
      <c r="D47" s="215"/>
      <c r="E47" s="215"/>
      <c r="F47" s="215"/>
      <c r="G47" s="215"/>
      <c r="H47" s="216"/>
      <c r="I47" s="1">
        <v>41</v>
      </c>
      <c r="J47" s="4"/>
      <c r="K47" s="126"/>
    </row>
    <row r="48" spans="1:11" ht="12.75">
      <c r="A48" s="214" t="s">
        <v>90</v>
      </c>
      <c r="B48" s="215"/>
      <c r="C48" s="215"/>
      <c r="D48" s="215"/>
      <c r="E48" s="215"/>
      <c r="F48" s="215"/>
      <c r="G48" s="215"/>
      <c r="H48" s="216"/>
      <c r="I48" s="1">
        <v>42</v>
      </c>
      <c r="J48" s="4"/>
      <c r="K48" s="126"/>
    </row>
    <row r="49" spans="1:11" ht="12.75">
      <c r="A49" s="214" t="s">
        <v>101</v>
      </c>
      <c r="B49" s="215"/>
      <c r="C49" s="215"/>
      <c r="D49" s="215"/>
      <c r="E49" s="215"/>
      <c r="F49" s="215"/>
      <c r="G49" s="215"/>
      <c r="H49" s="216"/>
      <c r="I49" s="1">
        <v>43</v>
      </c>
      <c r="J49" s="46">
        <f>SUM(J50:J55)</f>
        <v>3748000000</v>
      </c>
      <c r="K49" s="128">
        <f>SUM(K50:K55)</f>
        <v>4591000000</v>
      </c>
    </row>
    <row r="50" spans="1:11" ht="12.75">
      <c r="A50" s="214" t="s">
        <v>200</v>
      </c>
      <c r="B50" s="215"/>
      <c r="C50" s="215"/>
      <c r="D50" s="215"/>
      <c r="E50" s="215"/>
      <c r="F50" s="215"/>
      <c r="G50" s="215"/>
      <c r="H50" s="216"/>
      <c r="I50" s="1">
        <v>44</v>
      </c>
      <c r="J50" s="4">
        <v>1588000000</v>
      </c>
      <c r="K50" s="126">
        <v>2286000000</v>
      </c>
    </row>
    <row r="51" spans="1:11" ht="12.75">
      <c r="A51" s="214" t="s">
        <v>201</v>
      </c>
      <c r="B51" s="215"/>
      <c r="C51" s="215"/>
      <c r="D51" s="215"/>
      <c r="E51" s="215"/>
      <c r="F51" s="215"/>
      <c r="G51" s="215"/>
      <c r="H51" s="216"/>
      <c r="I51" s="1">
        <v>45</v>
      </c>
      <c r="J51" s="4">
        <v>1781000000</v>
      </c>
      <c r="K51" s="126">
        <v>1565000000</v>
      </c>
    </row>
    <row r="52" spans="1:11" ht="12.75">
      <c r="A52" s="214" t="s">
        <v>202</v>
      </c>
      <c r="B52" s="215"/>
      <c r="C52" s="215"/>
      <c r="D52" s="215"/>
      <c r="E52" s="215"/>
      <c r="F52" s="215"/>
      <c r="G52" s="215"/>
      <c r="H52" s="216"/>
      <c r="I52" s="1">
        <v>46</v>
      </c>
      <c r="J52" s="4"/>
      <c r="K52" s="126"/>
    </row>
    <row r="53" spans="1:11" ht="12.75">
      <c r="A53" s="214" t="s">
        <v>203</v>
      </c>
      <c r="B53" s="215"/>
      <c r="C53" s="215"/>
      <c r="D53" s="215"/>
      <c r="E53" s="215"/>
      <c r="F53" s="215"/>
      <c r="G53" s="215"/>
      <c r="H53" s="216"/>
      <c r="I53" s="1">
        <v>47</v>
      </c>
      <c r="J53" s="4">
        <v>3000000</v>
      </c>
      <c r="K53" s="126">
        <v>7000000</v>
      </c>
    </row>
    <row r="54" spans="1:11" ht="12.75">
      <c r="A54" s="214" t="s">
        <v>10</v>
      </c>
      <c r="B54" s="215"/>
      <c r="C54" s="215"/>
      <c r="D54" s="215"/>
      <c r="E54" s="215"/>
      <c r="F54" s="215"/>
      <c r="G54" s="215"/>
      <c r="H54" s="216"/>
      <c r="I54" s="1">
        <v>48</v>
      </c>
      <c r="J54" s="4">
        <v>234000000</v>
      </c>
      <c r="K54" s="126">
        <v>643000000</v>
      </c>
    </row>
    <row r="55" spans="1:11" ht="12.75">
      <c r="A55" s="214" t="s">
        <v>11</v>
      </c>
      <c r="B55" s="215"/>
      <c r="C55" s="215"/>
      <c r="D55" s="215"/>
      <c r="E55" s="215"/>
      <c r="F55" s="215"/>
      <c r="G55" s="215"/>
      <c r="H55" s="216"/>
      <c r="I55" s="1">
        <v>49</v>
      </c>
      <c r="J55" s="4">
        <v>142000000</v>
      </c>
      <c r="K55" s="126">
        <v>90000000</v>
      </c>
    </row>
    <row r="56" spans="1:11" ht="12.75">
      <c r="A56" s="214" t="s">
        <v>102</v>
      </c>
      <c r="B56" s="215"/>
      <c r="C56" s="215"/>
      <c r="D56" s="215"/>
      <c r="E56" s="215"/>
      <c r="F56" s="215"/>
      <c r="G56" s="215"/>
      <c r="H56" s="216"/>
      <c r="I56" s="1">
        <v>50</v>
      </c>
      <c r="J56" s="46">
        <f>SUM(J57:J63)</f>
        <v>313000000</v>
      </c>
      <c r="K56" s="128">
        <f>SUM(K57:K63)</f>
        <v>92000000</v>
      </c>
    </row>
    <row r="57" spans="1:11" ht="12.75">
      <c r="A57" s="214" t="s">
        <v>76</v>
      </c>
      <c r="B57" s="215"/>
      <c r="C57" s="215"/>
      <c r="D57" s="215"/>
      <c r="E57" s="215"/>
      <c r="F57" s="215"/>
      <c r="G57" s="215"/>
      <c r="H57" s="216"/>
      <c r="I57" s="1">
        <v>51</v>
      </c>
      <c r="J57" s="4"/>
      <c r="K57" s="126"/>
    </row>
    <row r="58" spans="1:11" ht="12.75">
      <c r="A58" s="214" t="s">
        <v>77</v>
      </c>
      <c r="B58" s="215"/>
      <c r="C58" s="215"/>
      <c r="D58" s="215"/>
      <c r="E58" s="215"/>
      <c r="F58" s="215"/>
      <c r="G58" s="215"/>
      <c r="H58" s="216"/>
      <c r="I58" s="1">
        <v>52</v>
      </c>
      <c r="J58" s="4">
        <v>239000000</v>
      </c>
      <c r="K58" s="126">
        <v>65000000</v>
      </c>
    </row>
    <row r="59" spans="1:11" ht="12.75">
      <c r="A59" s="214" t="s">
        <v>242</v>
      </c>
      <c r="B59" s="215"/>
      <c r="C59" s="215"/>
      <c r="D59" s="215"/>
      <c r="E59" s="215"/>
      <c r="F59" s="215"/>
      <c r="G59" s="215"/>
      <c r="H59" s="216"/>
      <c r="I59" s="1">
        <v>53</v>
      </c>
      <c r="J59" s="4"/>
      <c r="K59" s="126"/>
    </row>
    <row r="60" spans="1:11" ht="12.75">
      <c r="A60" s="214" t="s">
        <v>83</v>
      </c>
      <c r="B60" s="215"/>
      <c r="C60" s="215"/>
      <c r="D60" s="215"/>
      <c r="E60" s="215"/>
      <c r="F60" s="215"/>
      <c r="G60" s="215"/>
      <c r="H60" s="216"/>
      <c r="I60" s="1">
        <v>54</v>
      </c>
      <c r="J60" s="4"/>
      <c r="K60" s="126"/>
    </row>
    <row r="61" spans="1:11" ht="12.75">
      <c r="A61" s="214" t="s">
        <v>84</v>
      </c>
      <c r="B61" s="215"/>
      <c r="C61" s="215"/>
      <c r="D61" s="215"/>
      <c r="E61" s="215"/>
      <c r="F61" s="215"/>
      <c r="G61" s="215"/>
      <c r="H61" s="216"/>
      <c r="I61" s="1">
        <v>55</v>
      </c>
      <c r="J61" s="4">
        <v>4000000</v>
      </c>
      <c r="K61" s="126">
        <v>2000000</v>
      </c>
    </row>
    <row r="62" spans="1:11" ht="12.75">
      <c r="A62" s="214" t="s">
        <v>85</v>
      </c>
      <c r="B62" s="215"/>
      <c r="C62" s="215"/>
      <c r="D62" s="215"/>
      <c r="E62" s="215"/>
      <c r="F62" s="215"/>
      <c r="G62" s="215"/>
      <c r="H62" s="216"/>
      <c r="I62" s="1">
        <v>56</v>
      </c>
      <c r="J62" s="4">
        <v>21000000</v>
      </c>
      <c r="K62" s="126">
        <v>24000000</v>
      </c>
    </row>
    <row r="63" spans="1:11" ht="12.75">
      <c r="A63" s="214" t="s">
        <v>46</v>
      </c>
      <c r="B63" s="215"/>
      <c r="C63" s="215"/>
      <c r="D63" s="215"/>
      <c r="E63" s="215"/>
      <c r="F63" s="215"/>
      <c r="G63" s="215"/>
      <c r="H63" s="216"/>
      <c r="I63" s="1">
        <v>57</v>
      </c>
      <c r="J63" s="4">
        <v>49000000</v>
      </c>
      <c r="K63" s="126">
        <v>1000000</v>
      </c>
    </row>
    <row r="64" spans="1:11" ht="12.75">
      <c r="A64" s="214" t="s">
        <v>207</v>
      </c>
      <c r="B64" s="215"/>
      <c r="C64" s="215"/>
      <c r="D64" s="215"/>
      <c r="E64" s="215"/>
      <c r="F64" s="215"/>
      <c r="G64" s="215"/>
      <c r="H64" s="216"/>
      <c r="I64" s="1">
        <v>58</v>
      </c>
      <c r="J64" s="4">
        <v>229000000</v>
      </c>
      <c r="K64" s="126">
        <v>435000000</v>
      </c>
    </row>
    <row r="65" spans="1:11" ht="12.75">
      <c r="A65" s="228" t="s">
        <v>56</v>
      </c>
      <c r="B65" s="229"/>
      <c r="C65" s="229"/>
      <c r="D65" s="229"/>
      <c r="E65" s="229"/>
      <c r="F65" s="229"/>
      <c r="G65" s="229"/>
      <c r="H65" s="230"/>
      <c r="I65" s="1">
        <v>59</v>
      </c>
      <c r="J65" s="4">
        <v>54000000</v>
      </c>
      <c r="K65" s="126">
        <v>154000000</v>
      </c>
    </row>
    <row r="66" spans="1:11" ht="12.75">
      <c r="A66" s="228" t="s">
        <v>241</v>
      </c>
      <c r="B66" s="229"/>
      <c r="C66" s="229"/>
      <c r="D66" s="229"/>
      <c r="E66" s="229"/>
      <c r="F66" s="229"/>
      <c r="G66" s="229"/>
      <c r="H66" s="230"/>
      <c r="I66" s="1">
        <v>60</v>
      </c>
      <c r="J66" s="46">
        <f>J7+J8+J40+J65</f>
        <v>29795000000</v>
      </c>
      <c r="K66" s="128">
        <f>K7+K8+K40+K65</f>
        <v>30011000000</v>
      </c>
    </row>
    <row r="67" spans="1:11" ht="12.75">
      <c r="A67" s="235" t="s">
        <v>91</v>
      </c>
      <c r="B67" s="236"/>
      <c r="C67" s="236"/>
      <c r="D67" s="236"/>
      <c r="E67" s="236"/>
      <c r="F67" s="236"/>
      <c r="G67" s="236"/>
      <c r="H67" s="237"/>
      <c r="I67" s="2">
        <v>61</v>
      </c>
      <c r="J67" s="120"/>
      <c r="K67" s="134"/>
    </row>
    <row r="68" spans="1:11" ht="12.75">
      <c r="A68" s="238" t="s">
        <v>58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40"/>
    </row>
    <row r="69" spans="1:11" ht="12.75">
      <c r="A69" s="225" t="s">
        <v>191</v>
      </c>
      <c r="B69" s="226"/>
      <c r="C69" s="226"/>
      <c r="D69" s="226"/>
      <c r="E69" s="226"/>
      <c r="F69" s="226"/>
      <c r="G69" s="226"/>
      <c r="H69" s="227"/>
      <c r="I69" s="118">
        <v>62</v>
      </c>
      <c r="J69" s="121">
        <f>J70+J71+J72+J78+J79+J82+J85</f>
        <v>14282000000</v>
      </c>
      <c r="K69" s="127">
        <f>K70+K71+K72+K78+K79+K82+K85</f>
        <v>15654000000</v>
      </c>
    </row>
    <row r="70" spans="1:11" ht="12.75">
      <c r="A70" s="214" t="s">
        <v>141</v>
      </c>
      <c r="B70" s="215"/>
      <c r="C70" s="215"/>
      <c r="D70" s="215"/>
      <c r="E70" s="215"/>
      <c r="F70" s="215"/>
      <c r="G70" s="215"/>
      <c r="H70" s="216"/>
      <c r="I70" s="1">
        <v>63</v>
      </c>
      <c r="J70" s="4">
        <v>9000000000</v>
      </c>
      <c r="K70" s="126">
        <v>9000000000</v>
      </c>
    </row>
    <row r="71" spans="1:11" ht="12.75">
      <c r="A71" s="214" t="s">
        <v>142</v>
      </c>
      <c r="B71" s="215"/>
      <c r="C71" s="215"/>
      <c r="D71" s="215"/>
      <c r="E71" s="215"/>
      <c r="F71" s="215"/>
      <c r="G71" s="215"/>
      <c r="H71" s="216"/>
      <c r="I71" s="1">
        <v>64</v>
      </c>
      <c r="J71" s="4"/>
      <c r="K71" s="126"/>
    </row>
    <row r="72" spans="1:11" ht="12.75">
      <c r="A72" s="214" t="s">
        <v>143</v>
      </c>
      <c r="B72" s="215"/>
      <c r="C72" s="215"/>
      <c r="D72" s="215"/>
      <c r="E72" s="215"/>
      <c r="F72" s="215"/>
      <c r="G72" s="215"/>
      <c r="H72" s="216"/>
      <c r="I72" s="1">
        <v>65</v>
      </c>
      <c r="J72" s="46">
        <f>J73+J74-J75+J76+J77</f>
        <v>2239000000</v>
      </c>
      <c r="K72" s="128">
        <f>K73+K74-K75+K76+K77</f>
        <v>2167000000</v>
      </c>
    </row>
    <row r="73" spans="1:11" ht="12.75">
      <c r="A73" s="214" t="s">
        <v>144</v>
      </c>
      <c r="B73" s="215"/>
      <c r="C73" s="215"/>
      <c r="D73" s="215"/>
      <c r="E73" s="215"/>
      <c r="F73" s="215"/>
      <c r="G73" s="215"/>
      <c r="H73" s="216"/>
      <c r="I73" s="1">
        <v>66</v>
      </c>
      <c r="J73" s="4"/>
      <c r="K73" s="126"/>
    </row>
    <row r="74" spans="1:11" ht="12.75">
      <c r="A74" s="214" t="s">
        <v>145</v>
      </c>
      <c r="B74" s="215"/>
      <c r="C74" s="215"/>
      <c r="D74" s="215"/>
      <c r="E74" s="215"/>
      <c r="F74" s="215"/>
      <c r="G74" s="215"/>
      <c r="H74" s="216"/>
      <c r="I74" s="1">
        <v>67</v>
      </c>
      <c r="J74" s="4"/>
      <c r="K74" s="126"/>
    </row>
    <row r="75" spans="1:11" ht="12.75">
      <c r="A75" s="214" t="s">
        <v>133</v>
      </c>
      <c r="B75" s="215"/>
      <c r="C75" s="215"/>
      <c r="D75" s="215"/>
      <c r="E75" s="215"/>
      <c r="F75" s="215"/>
      <c r="G75" s="215"/>
      <c r="H75" s="216"/>
      <c r="I75" s="1">
        <v>68</v>
      </c>
      <c r="J75" s="4"/>
      <c r="K75" s="126"/>
    </row>
    <row r="76" spans="1:11" ht="12.75">
      <c r="A76" s="214" t="s">
        <v>134</v>
      </c>
      <c r="B76" s="215"/>
      <c r="C76" s="215"/>
      <c r="D76" s="215"/>
      <c r="E76" s="215"/>
      <c r="F76" s="215"/>
      <c r="G76" s="215"/>
      <c r="H76" s="216"/>
      <c r="I76" s="1">
        <v>69</v>
      </c>
      <c r="J76" s="4">
        <v>287000000</v>
      </c>
      <c r="K76" s="126">
        <v>215000000</v>
      </c>
    </row>
    <row r="77" spans="1:11" ht="12.75">
      <c r="A77" s="214" t="s">
        <v>135</v>
      </c>
      <c r="B77" s="215"/>
      <c r="C77" s="215"/>
      <c r="D77" s="215"/>
      <c r="E77" s="215"/>
      <c r="F77" s="215"/>
      <c r="G77" s="215"/>
      <c r="H77" s="216"/>
      <c r="I77" s="1">
        <v>70</v>
      </c>
      <c r="J77" s="4">
        <v>1952000000</v>
      </c>
      <c r="K77" s="126">
        <v>1952000000</v>
      </c>
    </row>
    <row r="78" spans="1:11" ht="12.75">
      <c r="A78" s="214" t="s">
        <v>136</v>
      </c>
      <c r="B78" s="215"/>
      <c r="C78" s="215"/>
      <c r="D78" s="215"/>
      <c r="E78" s="215"/>
      <c r="F78" s="215"/>
      <c r="G78" s="215"/>
      <c r="H78" s="216"/>
      <c r="I78" s="1">
        <v>71</v>
      </c>
      <c r="J78" s="4"/>
      <c r="K78" s="126">
        <v>6000000</v>
      </c>
    </row>
    <row r="79" spans="1:11" ht="12.75">
      <c r="A79" s="214" t="s">
        <v>238</v>
      </c>
      <c r="B79" s="215"/>
      <c r="C79" s="215"/>
      <c r="D79" s="215"/>
      <c r="E79" s="215"/>
      <c r="F79" s="215"/>
      <c r="G79" s="215"/>
      <c r="H79" s="216"/>
      <c r="I79" s="1">
        <v>72</v>
      </c>
      <c r="J79" s="46">
        <f>J80-J81</f>
        <v>1076000000</v>
      </c>
      <c r="K79" s="128">
        <f>K80-K81</f>
        <v>3043000000</v>
      </c>
    </row>
    <row r="80" spans="1:13" ht="12.75">
      <c r="A80" s="241" t="s">
        <v>169</v>
      </c>
      <c r="B80" s="242"/>
      <c r="C80" s="242"/>
      <c r="D80" s="242"/>
      <c r="E80" s="242"/>
      <c r="F80" s="242"/>
      <c r="G80" s="242"/>
      <c r="H80" s="243"/>
      <c r="I80" s="1">
        <v>73</v>
      </c>
      <c r="J80" s="4">
        <v>1076000000</v>
      </c>
      <c r="K80" s="126">
        <v>3043000000</v>
      </c>
      <c r="L80" s="59"/>
      <c r="M80" s="59"/>
    </row>
    <row r="81" spans="1:11" ht="12.75">
      <c r="A81" s="241" t="s">
        <v>170</v>
      </c>
      <c r="B81" s="242"/>
      <c r="C81" s="242"/>
      <c r="D81" s="242"/>
      <c r="E81" s="242"/>
      <c r="F81" s="242"/>
      <c r="G81" s="242"/>
      <c r="H81" s="243"/>
      <c r="I81" s="1">
        <v>74</v>
      </c>
      <c r="J81" s="4"/>
      <c r="K81" s="126"/>
    </row>
    <row r="82" spans="1:11" ht="12.75">
      <c r="A82" s="214" t="s">
        <v>239</v>
      </c>
      <c r="B82" s="215"/>
      <c r="C82" s="215"/>
      <c r="D82" s="215"/>
      <c r="E82" s="215"/>
      <c r="F82" s="215"/>
      <c r="G82" s="215"/>
      <c r="H82" s="216"/>
      <c r="I82" s="1">
        <v>75</v>
      </c>
      <c r="J82" s="46">
        <f>J83-J84</f>
        <v>1967000000</v>
      </c>
      <c r="K82" s="128">
        <f>K83-K84</f>
        <v>1438000000</v>
      </c>
    </row>
    <row r="83" spans="1:11" ht="12.75">
      <c r="A83" s="241" t="s">
        <v>171</v>
      </c>
      <c r="B83" s="242"/>
      <c r="C83" s="242"/>
      <c r="D83" s="242"/>
      <c r="E83" s="242"/>
      <c r="F83" s="242"/>
      <c r="G83" s="242"/>
      <c r="H83" s="243"/>
      <c r="I83" s="1">
        <v>76</v>
      </c>
      <c r="J83" s="4">
        <v>1967000000</v>
      </c>
      <c r="K83" s="126">
        <v>1438000000</v>
      </c>
    </row>
    <row r="84" spans="1:11" ht="12.75">
      <c r="A84" s="241" t="s">
        <v>172</v>
      </c>
      <c r="B84" s="242"/>
      <c r="C84" s="242"/>
      <c r="D84" s="242"/>
      <c r="E84" s="242"/>
      <c r="F84" s="242"/>
      <c r="G84" s="242"/>
      <c r="H84" s="243"/>
      <c r="I84" s="1">
        <v>77</v>
      </c>
      <c r="J84" s="4"/>
      <c r="K84" s="126"/>
    </row>
    <row r="85" spans="1:11" ht="12.75">
      <c r="A85" s="214" t="s">
        <v>173</v>
      </c>
      <c r="B85" s="215"/>
      <c r="C85" s="215"/>
      <c r="D85" s="215"/>
      <c r="E85" s="215"/>
      <c r="F85" s="215"/>
      <c r="G85" s="215"/>
      <c r="H85" s="216"/>
      <c r="I85" s="1">
        <v>78</v>
      </c>
      <c r="J85" s="4"/>
      <c r="K85" s="126"/>
    </row>
    <row r="86" spans="1:11" ht="12.75">
      <c r="A86" s="228" t="s">
        <v>19</v>
      </c>
      <c r="B86" s="229"/>
      <c r="C86" s="229"/>
      <c r="D86" s="229"/>
      <c r="E86" s="229"/>
      <c r="F86" s="229"/>
      <c r="G86" s="229"/>
      <c r="H86" s="230"/>
      <c r="I86" s="1">
        <v>79</v>
      </c>
      <c r="J86" s="46">
        <f>SUM(J87:J89)</f>
        <v>2899000000</v>
      </c>
      <c r="K86" s="128">
        <f>SUM(K87:K89)</f>
        <v>3256000000</v>
      </c>
    </row>
    <row r="87" spans="1:11" ht="12.75">
      <c r="A87" s="214" t="s">
        <v>129</v>
      </c>
      <c r="B87" s="215"/>
      <c r="C87" s="215"/>
      <c r="D87" s="215"/>
      <c r="E87" s="215"/>
      <c r="F87" s="215"/>
      <c r="G87" s="215"/>
      <c r="H87" s="216"/>
      <c r="I87" s="1">
        <v>80</v>
      </c>
      <c r="J87" s="4">
        <v>66000000</v>
      </c>
      <c r="K87" s="126">
        <v>69000000</v>
      </c>
    </row>
    <row r="88" spans="1:11" ht="12.75">
      <c r="A88" s="214" t="s">
        <v>130</v>
      </c>
      <c r="B88" s="215"/>
      <c r="C88" s="215"/>
      <c r="D88" s="215"/>
      <c r="E88" s="215"/>
      <c r="F88" s="215"/>
      <c r="G88" s="215"/>
      <c r="H88" s="216"/>
      <c r="I88" s="1">
        <v>81</v>
      </c>
      <c r="J88" s="4"/>
      <c r="K88" s="126"/>
    </row>
    <row r="89" spans="1:11" ht="12.75">
      <c r="A89" s="214" t="s">
        <v>131</v>
      </c>
      <c r="B89" s="215"/>
      <c r="C89" s="215"/>
      <c r="D89" s="215"/>
      <c r="E89" s="215"/>
      <c r="F89" s="215"/>
      <c r="G89" s="215"/>
      <c r="H89" s="216"/>
      <c r="I89" s="1">
        <v>82</v>
      </c>
      <c r="J89" s="4">
        <v>2833000000</v>
      </c>
      <c r="K89" s="126">
        <v>3187000000</v>
      </c>
    </row>
    <row r="90" spans="1:11" ht="12.75">
      <c r="A90" s="228" t="s">
        <v>20</v>
      </c>
      <c r="B90" s="229"/>
      <c r="C90" s="229"/>
      <c r="D90" s="229"/>
      <c r="E90" s="229"/>
      <c r="F90" s="229"/>
      <c r="G90" s="229"/>
      <c r="H90" s="230"/>
      <c r="I90" s="1">
        <v>83</v>
      </c>
      <c r="J90" s="46">
        <f>SUM(J91:J99)</f>
        <v>5662000000</v>
      </c>
      <c r="K90" s="128">
        <f>SUM(K91:K99)</f>
        <v>1149000000</v>
      </c>
    </row>
    <row r="91" spans="1:11" ht="12.75">
      <c r="A91" s="214" t="s">
        <v>132</v>
      </c>
      <c r="B91" s="215"/>
      <c r="C91" s="215"/>
      <c r="D91" s="215"/>
      <c r="E91" s="215"/>
      <c r="F91" s="215"/>
      <c r="G91" s="215"/>
      <c r="H91" s="216"/>
      <c r="I91" s="1">
        <v>84</v>
      </c>
      <c r="J91" s="4"/>
      <c r="K91" s="126"/>
    </row>
    <row r="92" spans="1:11" ht="12.75">
      <c r="A92" s="214" t="s">
        <v>243</v>
      </c>
      <c r="B92" s="215"/>
      <c r="C92" s="215"/>
      <c r="D92" s="215"/>
      <c r="E92" s="215"/>
      <c r="F92" s="215"/>
      <c r="G92" s="215"/>
      <c r="H92" s="216"/>
      <c r="I92" s="1">
        <v>85</v>
      </c>
      <c r="J92" s="4"/>
      <c r="K92" s="126"/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4">
        <v>5556000000</v>
      </c>
      <c r="K93" s="126">
        <v>1049000000</v>
      </c>
    </row>
    <row r="94" spans="1:11" ht="12.75">
      <c r="A94" s="214" t="s">
        <v>244</v>
      </c>
      <c r="B94" s="215"/>
      <c r="C94" s="215"/>
      <c r="D94" s="215"/>
      <c r="E94" s="215"/>
      <c r="F94" s="215"/>
      <c r="G94" s="215"/>
      <c r="H94" s="216"/>
      <c r="I94" s="1">
        <v>87</v>
      </c>
      <c r="J94" s="4"/>
      <c r="K94" s="126"/>
    </row>
    <row r="95" spans="1:11" ht="12.75">
      <c r="A95" s="214" t="s">
        <v>245</v>
      </c>
      <c r="B95" s="215"/>
      <c r="C95" s="215"/>
      <c r="D95" s="215"/>
      <c r="E95" s="215"/>
      <c r="F95" s="215"/>
      <c r="G95" s="215"/>
      <c r="H95" s="216"/>
      <c r="I95" s="1">
        <v>88</v>
      </c>
      <c r="J95" s="4"/>
      <c r="K95" s="126"/>
    </row>
    <row r="96" spans="1:11" ht="12.75">
      <c r="A96" s="214" t="s">
        <v>246</v>
      </c>
      <c r="B96" s="215"/>
      <c r="C96" s="215"/>
      <c r="D96" s="215"/>
      <c r="E96" s="215"/>
      <c r="F96" s="215"/>
      <c r="G96" s="215"/>
      <c r="H96" s="216"/>
      <c r="I96" s="1">
        <v>89</v>
      </c>
      <c r="J96" s="4"/>
      <c r="K96" s="126"/>
    </row>
    <row r="97" spans="1:11" ht="12.75">
      <c r="A97" s="214" t="s">
        <v>94</v>
      </c>
      <c r="B97" s="215"/>
      <c r="C97" s="215"/>
      <c r="D97" s="215"/>
      <c r="E97" s="215"/>
      <c r="F97" s="215"/>
      <c r="G97" s="215"/>
      <c r="H97" s="216"/>
      <c r="I97" s="1">
        <v>90</v>
      </c>
      <c r="J97" s="4"/>
      <c r="K97" s="126"/>
    </row>
    <row r="98" spans="1:11" ht="12.75">
      <c r="A98" s="214" t="s">
        <v>92</v>
      </c>
      <c r="B98" s="215"/>
      <c r="C98" s="215"/>
      <c r="D98" s="215"/>
      <c r="E98" s="215"/>
      <c r="F98" s="215"/>
      <c r="G98" s="215"/>
      <c r="H98" s="216"/>
      <c r="I98" s="1">
        <v>91</v>
      </c>
      <c r="J98" s="4">
        <v>106000000</v>
      </c>
      <c r="K98" s="126">
        <v>100000000</v>
      </c>
    </row>
    <row r="99" spans="1:11" ht="12.75">
      <c r="A99" s="214" t="s">
        <v>93</v>
      </c>
      <c r="B99" s="215"/>
      <c r="C99" s="215"/>
      <c r="D99" s="215"/>
      <c r="E99" s="215"/>
      <c r="F99" s="215"/>
      <c r="G99" s="215"/>
      <c r="H99" s="216"/>
      <c r="I99" s="1">
        <v>92</v>
      </c>
      <c r="J99" s="4"/>
      <c r="K99" s="126"/>
    </row>
    <row r="100" spans="1:11" ht="12.75">
      <c r="A100" s="228" t="s">
        <v>21</v>
      </c>
      <c r="B100" s="229"/>
      <c r="C100" s="229"/>
      <c r="D100" s="229"/>
      <c r="E100" s="229"/>
      <c r="F100" s="229"/>
      <c r="G100" s="229"/>
      <c r="H100" s="230"/>
      <c r="I100" s="1">
        <v>93</v>
      </c>
      <c r="J100" s="46">
        <f>SUM(J101:J112)</f>
        <v>6904000000</v>
      </c>
      <c r="K100" s="128">
        <f>SUM(K101:K112)</f>
        <v>9904000000</v>
      </c>
    </row>
    <row r="101" spans="1:11" ht="12.75">
      <c r="A101" s="214" t="s">
        <v>132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4">
        <v>646000000</v>
      </c>
      <c r="K101" s="126">
        <v>502000000</v>
      </c>
    </row>
    <row r="102" spans="1:11" ht="12.75">
      <c r="A102" s="214" t="s">
        <v>243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4"/>
      <c r="K102" s="126"/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4">
        <v>3601000000</v>
      </c>
      <c r="K103" s="126">
        <v>5519000000</v>
      </c>
    </row>
    <row r="104" spans="1:11" ht="12.75">
      <c r="A104" s="214" t="s">
        <v>244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4">
        <v>24000000</v>
      </c>
      <c r="K104" s="126">
        <v>24000000</v>
      </c>
    </row>
    <row r="105" spans="1:11" ht="12.75">
      <c r="A105" s="214" t="s">
        <v>245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4">
        <v>1111000000</v>
      </c>
      <c r="K105" s="126">
        <v>2510000000</v>
      </c>
    </row>
    <row r="106" spans="1:11" ht="12.75">
      <c r="A106" s="214" t="s">
        <v>246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4"/>
      <c r="K106" s="126"/>
    </row>
    <row r="107" spans="1:11" ht="12.75">
      <c r="A107" s="214" t="s">
        <v>94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4"/>
      <c r="K107" s="126"/>
    </row>
    <row r="108" spans="1:11" ht="12.75">
      <c r="A108" s="214" t="s">
        <v>95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4">
        <v>72000000</v>
      </c>
      <c r="K108" s="126">
        <v>65000000</v>
      </c>
    </row>
    <row r="109" spans="1:11" ht="12.75">
      <c r="A109" s="214" t="s">
        <v>96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4">
        <v>1349000000</v>
      </c>
      <c r="K109" s="126">
        <v>1250000000</v>
      </c>
    </row>
    <row r="110" spans="1:11" ht="12.75">
      <c r="A110" s="214" t="s">
        <v>99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4"/>
      <c r="K110" s="126"/>
    </row>
    <row r="111" spans="1:11" ht="12.75">
      <c r="A111" s="214" t="s">
        <v>97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4"/>
      <c r="K111" s="126"/>
    </row>
    <row r="112" spans="1:11" ht="12.75">
      <c r="A112" s="214" t="s">
        <v>98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4">
        <v>101000000</v>
      </c>
      <c r="K112" s="126">
        <v>34000000</v>
      </c>
    </row>
    <row r="113" spans="1:11" ht="12.75">
      <c r="A113" s="228" t="s">
        <v>1</v>
      </c>
      <c r="B113" s="229"/>
      <c r="C113" s="229"/>
      <c r="D113" s="229"/>
      <c r="E113" s="229"/>
      <c r="F113" s="229"/>
      <c r="G113" s="229"/>
      <c r="H113" s="230"/>
      <c r="I113" s="1">
        <v>106</v>
      </c>
      <c r="J113" s="4">
        <v>48000000</v>
      </c>
      <c r="K113" s="126">
        <v>48000000</v>
      </c>
    </row>
    <row r="114" spans="1:11" ht="12.75">
      <c r="A114" s="228" t="s">
        <v>25</v>
      </c>
      <c r="B114" s="229"/>
      <c r="C114" s="229"/>
      <c r="D114" s="229"/>
      <c r="E114" s="229"/>
      <c r="F114" s="229"/>
      <c r="G114" s="229"/>
      <c r="H114" s="230"/>
      <c r="I114" s="1">
        <v>107</v>
      </c>
      <c r="J114" s="46">
        <f>J69+J86+J90+J100+J113</f>
        <v>29795000000</v>
      </c>
      <c r="K114" s="128">
        <f>K69+K86+K90+K100+K113</f>
        <v>30011000000</v>
      </c>
    </row>
    <row r="115" spans="1:11" ht="12.75">
      <c r="A115" s="246" t="s">
        <v>57</v>
      </c>
      <c r="B115" s="247"/>
      <c r="C115" s="247"/>
      <c r="D115" s="247"/>
      <c r="E115" s="247"/>
      <c r="F115" s="247"/>
      <c r="G115" s="247"/>
      <c r="H115" s="248"/>
      <c r="I115" s="122">
        <v>108</v>
      </c>
      <c r="J115" s="120"/>
      <c r="K115" s="134"/>
    </row>
    <row r="116" spans="1:11" ht="12.75">
      <c r="A116" s="238" t="s">
        <v>310</v>
      </c>
      <c r="B116" s="249"/>
      <c r="C116" s="249"/>
      <c r="D116" s="249"/>
      <c r="E116" s="249"/>
      <c r="F116" s="249"/>
      <c r="G116" s="249"/>
      <c r="H116" s="249"/>
      <c r="I116" s="250"/>
      <c r="J116" s="250"/>
      <c r="K116" s="251"/>
    </row>
    <row r="117" spans="1:11" ht="12.75">
      <c r="A117" s="225" t="s">
        <v>186</v>
      </c>
      <c r="B117" s="226"/>
      <c r="C117" s="226"/>
      <c r="D117" s="226"/>
      <c r="E117" s="226"/>
      <c r="F117" s="226"/>
      <c r="G117" s="226"/>
      <c r="H117" s="226"/>
      <c r="I117" s="252"/>
      <c r="J117" s="252"/>
      <c r="K117" s="253"/>
    </row>
    <row r="118" spans="1:11" ht="12.75">
      <c r="A118" s="214" t="s">
        <v>8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4"/>
      <c r="K118" s="126"/>
    </row>
    <row r="119" spans="1:11" ht="12.75">
      <c r="A119" s="254" t="s">
        <v>9</v>
      </c>
      <c r="B119" s="255"/>
      <c r="C119" s="255"/>
      <c r="D119" s="255"/>
      <c r="E119" s="255"/>
      <c r="F119" s="255"/>
      <c r="G119" s="255"/>
      <c r="H119" s="256"/>
      <c r="I119" s="2">
        <v>110</v>
      </c>
      <c r="J119" s="120"/>
      <c r="K119" s="134"/>
    </row>
    <row r="120" spans="1:11" ht="12.75">
      <c r="A120" s="257" t="s">
        <v>311</v>
      </c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</row>
    <row r="121" spans="1:11" ht="12.75">
      <c r="A121" s="244"/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</row>
  </sheetData>
  <sheetProtection/>
  <mergeCells count="121">
    <mergeCell ref="A121:K121"/>
    <mergeCell ref="A115:H115"/>
    <mergeCell ref="A116:K116"/>
    <mergeCell ref="A117:K117"/>
    <mergeCell ref="A118:H118"/>
    <mergeCell ref="A119:H119"/>
    <mergeCell ref="A120:K120"/>
    <mergeCell ref="A102:H102"/>
    <mergeCell ref="A110:H110"/>
    <mergeCell ref="A113:H113"/>
    <mergeCell ref="A114:H114"/>
    <mergeCell ref="A108:H108"/>
    <mergeCell ref="A109:H109"/>
    <mergeCell ref="A103:H103"/>
    <mergeCell ref="A104:H104"/>
    <mergeCell ref="A105:H105"/>
    <mergeCell ref="A106:H106"/>
    <mergeCell ref="A95:H95"/>
    <mergeCell ref="A96:H96"/>
    <mergeCell ref="A112:H112"/>
    <mergeCell ref="A111:H111"/>
    <mergeCell ref="A97:H97"/>
    <mergeCell ref="A98:H98"/>
    <mergeCell ref="A99:H99"/>
    <mergeCell ref="A100:H100"/>
    <mergeCell ref="A107:H107"/>
    <mergeCell ref="A101:H101"/>
    <mergeCell ref="A83:H83"/>
    <mergeCell ref="A84:H84"/>
    <mergeCell ref="A85:H85"/>
    <mergeCell ref="A86:H86"/>
    <mergeCell ref="A93:H93"/>
    <mergeCell ref="A94:H94"/>
    <mergeCell ref="A87:H87"/>
    <mergeCell ref="A88:H88"/>
    <mergeCell ref="A89:H89"/>
    <mergeCell ref="A90:H90"/>
    <mergeCell ref="A91:H91"/>
    <mergeCell ref="A92:H92"/>
    <mergeCell ref="A73:H73"/>
    <mergeCell ref="A74:H74"/>
    <mergeCell ref="A75:H75"/>
    <mergeCell ref="A76:H76"/>
    <mergeCell ref="A79:H79"/>
    <mergeCell ref="A80:H80"/>
    <mergeCell ref="A81:H81"/>
    <mergeCell ref="A82:H82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39:H39"/>
    <mergeCell ref="A40:H40"/>
    <mergeCell ref="A41:H41"/>
    <mergeCell ref="A42:H42"/>
    <mergeCell ref="A49:H49"/>
    <mergeCell ref="A50:H50"/>
    <mergeCell ref="A47:H47"/>
    <mergeCell ref="A48:H48"/>
    <mergeCell ref="A51:H51"/>
    <mergeCell ref="A52:H52"/>
    <mergeCell ref="A35:H35"/>
    <mergeCell ref="A36:H36"/>
    <mergeCell ref="A53:H53"/>
    <mergeCell ref="A54:H54"/>
    <mergeCell ref="A43:H43"/>
    <mergeCell ref="A44:H44"/>
    <mergeCell ref="A45:H45"/>
    <mergeCell ref="A46:H46"/>
    <mergeCell ref="A37:H37"/>
    <mergeCell ref="A38:H38"/>
    <mergeCell ref="A31:H31"/>
    <mergeCell ref="A32:H32"/>
    <mergeCell ref="A33:H33"/>
    <mergeCell ref="A34:H3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12:H12"/>
    <mergeCell ref="A13:H13"/>
    <mergeCell ref="A14:H14"/>
    <mergeCell ref="A5:H5"/>
    <mergeCell ref="A6:K6"/>
    <mergeCell ref="A9:H9"/>
    <mergeCell ref="A10:H10"/>
    <mergeCell ref="A11:H11"/>
    <mergeCell ref="A25:H25"/>
    <mergeCell ref="A26:H26"/>
    <mergeCell ref="A27:H27"/>
    <mergeCell ref="A28:H28"/>
    <mergeCell ref="A1:K1"/>
    <mergeCell ref="A2:K2"/>
    <mergeCell ref="A3:K3"/>
    <mergeCell ref="A4:H4"/>
    <mergeCell ref="A7:H7"/>
    <mergeCell ref="A8:H8"/>
  </mergeCells>
  <dataValidations count="1">
    <dataValidation allowBlank="1" sqref="A1:IV65536"/>
  </dataValidations>
  <printOptions/>
  <pageMargins left="0.3937007874015748" right="0" top="0.9448818897637796" bottom="0.5905511811023623" header="0.31496062992125984" footer="0.31496062992125984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8"/>
  <sheetViews>
    <sheetView zoomScale="125" zoomScaleNormal="125" zoomScalePageLayoutView="0" workbookViewId="0" topLeftCell="A1">
      <selection activeCell="A10" sqref="A10:H10"/>
    </sheetView>
  </sheetViews>
  <sheetFormatPr defaultColWidth="11.421875" defaultRowHeight="12.75"/>
  <cols>
    <col min="1" max="7" width="11.421875" style="144" customWidth="1"/>
    <col min="8" max="8" width="18.28125" style="144" customWidth="1"/>
    <col min="9" max="9" width="11.421875" style="106" customWidth="1"/>
    <col min="10" max="10" width="12.140625" style="144" customWidth="1"/>
    <col min="11" max="11" width="11.140625" style="144" customWidth="1"/>
    <col min="12" max="12" width="11.7109375" style="144" customWidth="1"/>
    <col min="13" max="13" width="14.00390625" style="144" customWidth="1"/>
    <col min="14" max="16" width="11.421875" style="45" customWidth="1"/>
    <col min="17" max="17" width="18.421875" style="45" customWidth="1"/>
    <col min="18" max="16384" width="11.421875" style="45" customWidth="1"/>
  </cols>
  <sheetData>
    <row r="1" spans="1:13" ht="12.75" customHeight="1">
      <c r="A1" s="217" t="s">
        <v>154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2.75" customHeight="1">
      <c r="A2" s="267" t="s">
        <v>343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ht="12.75" customHeight="1">
      <c r="A3" s="287" t="s">
        <v>340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1:13" ht="23.25">
      <c r="A4" s="288" t="s">
        <v>59</v>
      </c>
      <c r="B4" s="288"/>
      <c r="C4" s="288"/>
      <c r="D4" s="288"/>
      <c r="E4" s="288"/>
      <c r="F4" s="288"/>
      <c r="G4" s="288"/>
      <c r="H4" s="288"/>
      <c r="I4" s="107" t="s">
        <v>279</v>
      </c>
      <c r="J4" s="289" t="s">
        <v>319</v>
      </c>
      <c r="K4" s="289"/>
      <c r="L4" s="289" t="s">
        <v>320</v>
      </c>
      <c r="M4" s="289"/>
    </row>
    <row r="5" spans="1:13" ht="12.75">
      <c r="A5" s="288"/>
      <c r="B5" s="288"/>
      <c r="C5" s="288"/>
      <c r="D5" s="288"/>
      <c r="E5" s="288"/>
      <c r="F5" s="288"/>
      <c r="G5" s="288"/>
      <c r="H5" s="288"/>
      <c r="I5" s="107"/>
      <c r="J5" s="147" t="s">
        <v>314</v>
      </c>
      <c r="K5" s="147" t="s">
        <v>315</v>
      </c>
      <c r="L5" s="147" t="s">
        <v>314</v>
      </c>
      <c r="M5" s="147" t="s">
        <v>315</v>
      </c>
    </row>
    <row r="6" spans="1:13" ht="12.75">
      <c r="A6" s="289">
        <v>1</v>
      </c>
      <c r="B6" s="289"/>
      <c r="C6" s="289"/>
      <c r="D6" s="289"/>
      <c r="E6" s="289"/>
      <c r="F6" s="289"/>
      <c r="G6" s="289"/>
      <c r="H6" s="289"/>
      <c r="I6" s="108">
        <v>2</v>
      </c>
      <c r="J6" s="147">
        <v>3</v>
      </c>
      <c r="K6" s="147">
        <v>4</v>
      </c>
      <c r="L6" s="147">
        <v>5</v>
      </c>
      <c r="M6" s="147">
        <v>6</v>
      </c>
    </row>
    <row r="7" spans="1:13" ht="12.75">
      <c r="A7" s="281" t="s">
        <v>26</v>
      </c>
      <c r="B7" s="282"/>
      <c r="C7" s="282"/>
      <c r="D7" s="282"/>
      <c r="E7" s="282"/>
      <c r="F7" s="282"/>
      <c r="G7" s="282"/>
      <c r="H7" s="283"/>
      <c r="I7" s="109">
        <v>111</v>
      </c>
      <c r="J7" s="127">
        <f>SUM(J8:J9)</f>
        <v>20927000000</v>
      </c>
      <c r="K7" s="127">
        <f>SUM(K8:K9)</f>
        <v>7436000000</v>
      </c>
      <c r="L7" s="127">
        <f>SUM(L8:L9)</f>
        <v>20600000000</v>
      </c>
      <c r="M7" s="127">
        <f>SUM(M8:M9)</f>
        <v>7658000000</v>
      </c>
    </row>
    <row r="8" spans="1:13" ht="12.75">
      <c r="A8" s="259" t="s">
        <v>152</v>
      </c>
      <c r="B8" s="260"/>
      <c r="C8" s="260"/>
      <c r="D8" s="260"/>
      <c r="E8" s="260"/>
      <c r="F8" s="260"/>
      <c r="G8" s="260"/>
      <c r="H8" s="261"/>
      <c r="I8" s="110">
        <v>112</v>
      </c>
      <c r="J8" s="126">
        <f>20705000000-207000000</f>
        <v>20498000000</v>
      </c>
      <c r="K8" s="126">
        <v>7389000000</v>
      </c>
      <c r="L8" s="126">
        <v>20382000000</v>
      </c>
      <c r="M8" s="126">
        <v>7615000000</v>
      </c>
    </row>
    <row r="9" spans="1:13" ht="12.75">
      <c r="A9" s="259" t="s">
        <v>103</v>
      </c>
      <c r="B9" s="260"/>
      <c r="C9" s="260"/>
      <c r="D9" s="260"/>
      <c r="E9" s="260"/>
      <c r="F9" s="260"/>
      <c r="G9" s="260"/>
      <c r="H9" s="261"/>
      <c r="I9" s="110">
        <v>113</v>
      </c>
      <c r="J9" s="126">
        <v>429000000</v>
      </c>
      <c r="K9" s="126">
        <v>47000000</v>
      </c>
      <c r="L9" s="126">
        <v>218000000</v>
      </c>
      <c r="M9" s="126">
        <v>43000000</v>
      </c>
    </row>
    <row r="10" spans="1:13" ht="12.75">
      <c r="A10" s="259" t="s">
        <v>12</v>
      </c>
      <c r="B10" s="260"/>
      <c r="C10" s="260"/>
      <c r="D10" s="260"/>
      <c r="E10" s="260"/>
      <c r="F10" s="260"/>
      <c r="G10" s="260"/>
      <c r="H10" s="261"/>
      <c r="I10" s="110">
        <v>114</v>
      </c>
      <c r="J10" s="128">
        <f>J11+J12+J16+J20+J21+J22+J25+J26</f>
        <v>17281000000</v>
      </c>
      <c r="K10" s="128">
        <f>K11+K12+K16+K20+K21+K22+K25+K26</f>
        <v>6465000000</v>
      </c>
      <c r="L10" s="128">
        <f>L11+L12+L16+L20+L21+L22+L25+L26</f>
        <v>18712000000</v>
      </c>
      <c r="M10" s="128">
        <f>M11+M12+M16+M20+M21+M22+M25+M26</f>
        <v>6450000000</v>
      </c>
    </row>
    <row r="11" spans="1:13" ht="12.75">
      <c r="A11" s="259" t="s">
        <v>104</v>
      </c>
      <c r="B11" s="260"/>
      <c r="C11" s="260"/>
      <c r="D11" s="260"/>
      <c r="E11" s="260"/>
      <c r="F11" s="260"/>
      <c r="G11" s="260"/>
      <c r="H11" s="261"/>
      <c r="I11" s="110">
        <v>115</v>
      </c>
      <c r="J11" s="126">
        <v>-838000000</v>
      </c>
      <c r="K11" s="126">
        <v>10000000</v>
      </c>
      <c r="L11" s="128">
        <v>-283000000</v>
      </c>
      <c r="M11" s="126">
        <v>77000000</v>
      </c>
    </row>
    <row r="12" spans="1:13" ht="12.75">
      <c r="A12" s="259" t="s">
        <v>22</v>
      </c>
      <c r="B12" s="260"/>
      <c r="C12" s="260"/>
      <c r="D12" s="260"/>
      <c r="E12" s="260"/>
      <c r="F12" s="260"/>
      <c r="G12" s="260"/>
      <c r="H12" s="261"/>
      <c r="I12" s="110">
        <v>116</v>
      </c>
      <c r="J12" s="128">
        <f>SUM(J13:J15)</f>
        <v>14499000000</v>
      </c>
      <c r="K12" s="128">
        <f>SUM(K13:K15)</f>
        <v>5074000000</v>
      </c>
      <c r="L12" s="128">
        <f>SUM(L13:L15)</f>
        <v>14128000000</v>
      </c>
      <c r="M12" s="128">
        <f>SUM(M13:M15)</f>
        <v>5284000000</v>
      </c>
    </row>
    <row r="13" spans="1:13" ht="12.75">
      <c r="A13" s="284" t="s">
        <v>146</v>
      </c>
      <c r="B13" s="285"/>
      <c r="C13" s="285"/>
      <c r="D13" s="285"/>
      <c r="E13" s="285"/>
      <c r="F13" s="285"/>
      <c r="G13" s="285"/>
      <c r="H13" s="286"/>
      <c r="I13" s="110">
        <v>117</v>
      </c>
      <c r="J13" s="126">
        <v>11702000000</v>
      </c>
      <c r="K13" s="126">
        <v>3777000000</v>
      </c>
      <c r="L13" s="126">
        <v>12032000000</v>
      </c>
      <c r="M13" s="126">
        <v>4582000000</v>
      </c>
    </row>
    <row r="14" spans="1:13" ht="12.75">
      <c r="A14" s="284" t="s">
        <v>147</v>
      </c>
      <c r="B14" s="285"/>
      <c r="C14" s="285"/>
      <c r="D14" s="285"/>
      <c r="E14" s="285"/>
      <c r="F14" s="285"/>
      <c r="G14" s="285"/>
      <c r="H14" s="286"/>
      <c r="I14" s="110">
        <v>118</v>
      </c>
      <c r="J14" s="126">
        <v>1718000000</v>
      </c>
      <c r="K14" s="126">
        <v>907000000</v>
      </c>
      <c r="L14" s="126">
        <v>938000000</v>
      </c>
      <c r="M14" s="126">
        <v>313000000</v>
      </c>
    </row>
    <row r="15" spans="1:13" ht="12.75">
      <c r="A15" s="284" t="s">
        <v>61</v>
      </c>
      <c r="B15" s="285"/>
      <c r="C15" s="285"/>
      <c r="D15" s="285"/>
      <c r="E15" s="285"/>
      <c r="F15" s="285"/>
      <c r="G15" s="285"/>
      <c r="H15" s="286"/>
      <c r="I15" s="110">
        <v>119</v>
      </c>
      <c r="J15" s="126">
        <f>1078000000+1000000</f>
        <v>1079000000</v>
      </c>
      <c r="K15" s="126">
        <v>390000000</v>
      </c>
      <c r="L15" s="126">
        <v>1158000000</v>
      </c>
      <c r="M15" s="126">
        <v>389000000</v>
      </c>
    </row>
    <row r="16" spans="1:13" ht="12.75">
      <c r="A16" s="259" t="s">
        <v>23</v>
      </c>
      <c r="B16" s="260"/>
      <c r="C16" s="260"/>
      <c r="D16" s="260"/>
      <c r="E16" s="260"/>
      <c r="F16" s="260"/>
      <c r="G16" s="260"/>
      <c r="H16" s="261"/>
      <c r="I16" s="110">
        <v>120</v>
      </c>
      <c r="J16" s="128">
        <f>SUM(J17:J19)</f>
        <v>1084000000</v>
      </c>
      <c r="K16" s="128">
        <f>SUM(K17:K19)</f>
        <v>364000000</v>
      </c>
      <c r="L16" s="128">
        <f>SUM(L17:L19)</f>
        <v>1016000000</v>
      </c>
      <c r="M16" s="128">
        <f>SUM(M17:M19)</f>
        <v>331000000</v>
      </c>
    </row>
    <row r="17" spans="1:13" ht="12.75">
      <c r="A17" s="284" t="s">
        <v>62</v>
      </c>
      <c r="B17" s="285"/>
      <c r="C17" s="285"/>
      <c r="D17" s="285"/>
      <c r="E17" s="285"/>
      <c r="F17" s="285"/>
      <c r="G17" s="285"/>
      <c r="H17" s="286"/>
      <c r="I17" s="110">
        <v>121</v>
      </c>
      <c r="J17" s="126">
        <v>624000000</v>
      </c>
      <c r="K17" s="126">
        <v>208000000</v>
      </c>
      <c r="L17" s="126">
        <v>591000000</v>
      </c>
      <c r="M17" s="126">
        <v>194000000</v>
      </c>
    </row>
    <row r="18" spans="1:13" ht="12.75">
      <c r="A18" s="284" t="s">
        <v>63</v>
      </c>
      <c r="B18" s="285"/>
      <c r="C18" s="285"/>
      <c r="D18" s="285"/>
      <c r="E18" s="285"/>
      <c r="F18" s="285"/>
      <c r="G18" s="285"/>
      <c r="H18" s="286"/>
      <c r="I18" s="110">
        <v>122</v>
      </c>
      <c r="J18" s="126">
        <v>302000000</v>
      </c>
      <c r="K18" s="126">
        <v>103000000</v>
      </c>
      <c r="L18" s="126">
        <v>284000000</v>
      </c>
      <c r="M18" s="126">
        <v>93000000</v>
      </c>
    </row>
    <row r="19" spans="1:13" ht="12.75">
      <c r="A19" s="284" t="s">
        <v>64</v>
      </c>
      <c r="B19" s="285"/>
      <c r="C19" s="285"/>
      <c r="D19" s="285"/>
      <c r="E19" s="285"/>
      <c r="F19" s="285"/>
      <c r="G19" s="285"/>
      <c r="H19" s="286"/>
      <c r="I19" s="110">
        <v>123</v>
      </c>
      <c r="J19" s="126">
        <v>158000000</v>
      </c>
      <c r="K19" s="126">
        <v>53000000</v>
      </c>
      <c r="L19" s="126">
        <v>141000000</v>
      </c>
      <c r="M19" s="126">
        <v>44000000</v>
      </c>
    </row>
    <row r="20" spans="1:13" ht="12.75">
      <c r="A20" s="259" t="s">
        <v>105</v>
      </c>
      <c r="B20" s="260"/>
      <c r="C20" s="260"/>
      <c r="D20" s="260"/>
      <c r="E20" s="260"/>
      <c r="F20" s="260"/>
      <c r="G20" s="260"/>
      <c r="H20" s="261"/>
      <c r="I20" s="110">
        <v>124</v>
      </c>
      <c r="J20" s="126">
        <v>1765000000</v>
      </c>
      <c r="K20" s="126">
        <v>726000000</v>
      </c>
      <c r="L20" s="126">
        <v>1326000000</v>
      </c>
      <c r="M20" s="126">
        <v>352000000</v>
      </c>
    </row>
    <row r="21" spans="1:13" ht="12.75">
      <c r="A21" s="259" t="s">
        <v>106</v>
      </c>
      <c r="B21" s="260"/>
      <c r="C21" s="260"/>
      <c r="D21" s="260"/>
      <c r="E21" s="260"/>
      <c r="F21" s="260"/>
      <c r="G21" s="260"/>
      <c r="H21" s="261"/>
      <c r="I21" s="110">
        <v>125</v>
      </c>
      <c r="J21" s="126">
        <f>851000000-1000000-17000000</f>
        <v>833000000</v>
      </c>
      <c r="K21" s="126">
        <f>219000000-4000000</f>
        <v>215000000</v>
      </c>
      <c r="L21" s="126">
        <f>1018000000+1000000</f>
        <v>1019000000</v>
      </c>
      <c r="M21" s="126">
        <f>272000000+1000000</f>
        <v>273000000</v>
      </c>
    </row>
    <row r="22" spans="1:32" s="130" customFormat="1" ht="12.75">
      <c r="A22" s="259" t="s">
        <v>24</v>
      </c>
      <c r="B22" s="260"/>
      <c r="C22" s="260"/>
      <c r="D22" s="260"/>
      <c r="E22" s="260"/>
      <c r="F22" s="260"/>
      <c r="G22" s="260"/>
      <c r="H22" s="261"/>
      <c r="I22" s="129">
        <v>126</v>
      </c>
      <c r="J22" s="128">
        <f>SUM(J23:J24)</f>
        <v>15000000</v>
      </c>
      <c r="K22" s="126">
        <f>SUM(K23:K24)</f>
        <v>78000000</v>
      </c>
      <c r="L22" s="128">
        <f>SUM(L23:L24)</f>
        <v>1175000000</v>
      </c>
      <c r="M22" s="128">
        <f>SUM(M23:M24)</f>
        <v>159000000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1:32" s="130" customFormat="1" ht="12.75">
      <c r="A23" s="284" t="s">
        <v>137</v>
      </c>
      <c r="B23" s="285"/>
      <c r="C23" s="285"/>
      <c r="D23" s="285"/>
      <c r="E23" s="285"/>
      <c r="F23" s="285"/>
      <c r="G23" s="285"/>
      <c r="H23" s="286"/>
      <c r="I23" s="129">
        <v>127</v>
      </c>
      <c r="J23" s="126">
        <v>-5000000</v>
      </c>
      <c r="K23" s="126">
        <v>-5000000</v>
      </c>
      <c r="L23" s="126">
        <v>138000000</v>
      </c>
      <c r="M23" s="126">
        <v>-47000000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s="130" customFormat="1" ht="12.75">
      <c r="A24" s="284" t="s">
        <v>138</v>
      </c>
      <c r="B24" s="285"/>
      <c r="C24" s="285"/>
      <c r="D24" s="285"/>
      <c r="E24" s="285"/>
      <c r="F24" s="285"/>
      <c r="G24" s="285"/>
      <c r="H24" s="286"/>
      <c r="I24" s="129">
        <v>128</v>
      </c>
      <c r="J24" s="128">
        <f>227000000-207000000</f>
        <v>20000000</v>
      </c>
      <c r="K24" s="126">
        <v>83000000</v>
      </c>
      <c r="L24" s="126">
        <f>1038000000-1000000</f>
        <v>1037000000</v>
      </c>
      <c r="M24" s="126">
        <v>206000000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s="130" customFormat="1" ht="12.75">
      <c r="A25" s="259" t="s">
        <v>107</v>
      </c>
      <c r="B25" s="260"/>
      <c r="C25" s="260"/>
      <c r="D25" s="260"/>
      <c r="E25" s="260"/>
      <c r="F25" s="260"/>
      <c r="G25" s="260"/>
      <c r="H25" s="261"/>
      <c r="I25" s="129">
        <v>129</v>
      </c>
      <c r="J25" s="128">
        <f>-65000000-12000000</f>
        <v>-77000000</v>
      </c>
      <c r="K25" s="126">
        <v>-2000000</v>
      </c>
      <c r="L25" s="126">
        <v>331000000</v>
      </c>
      <c r="M25" s="126">
        <v>-26000000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1:32" s="106" customFormat="1" ht="12.75">
      <c r="A26" s="259" t="s">
        <v>50</v>
      </c>
      <c r="B26" s="260"/>
      <c r="C26" s="260"/>
      <c r="D26" s="260"/>
      <c r="E26" s="260"/>
      <c r="F26" s="260"/>
      <c r="G26" s="260"/>
      <c r="H26" s="261"/>
      <c r="I26" s="110">
        <v>130</v>
      </c>
      <c r="J26" s="126"/>
      <c r="K26" s="126"/>
      <c r="L26" s="126"/>
      <c r="M26" s="12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13" ht="12.75">
      <c r="A27" s="259" t="s">
        <v>213</v>
      </c>
      <c r="B27" s="260"/>
      <c r="C27" s="260"/>
      <c r="D27" s="260"/>
      <c r="E27" s="260"/>
      <c r="F27" s="260"/>
      <c r="G27" s="260"/>
      <c r="H27" s="261"/>
      <c r="I27" s="110">
        <v>131</v>
      </c>
      <c r="J27" s="128">
        <f>SUM(J28:J32)</f>
        <v>392000000</v>
      </c>
      <c r="K27" s="128">
        <f>SUM(K28:K32)</f>
        <v>87000000</v>
      </c>
      <c r="L27" s="128">
        <f>SUM(L28:L32)</f>
        <v>331000000</v>
      </c>
      <c r="M27" s="128">
        <f>SUM(M28:M32)</f>
        <v>98000000</v>
      </c>
    </row>
    <row r="28" spans="1:13" ht="12.75">
      <c r="A28" s="259" t="s">
        <v>227</v>
      </c>
      <c r="B28" s="260"/>
      <c r="C28" s="260"/>
      <c r="D28" s="260"/>
      <c r="E28" s="260"/>
      <c r="F28" s="260"/>
      <c r="G28" s="260"/>
      <c r="H28" s="261"/>
      <c r="I28" s="110">
        <v>132</v>
      </c>
      <c r="J28" s="126">
        <v>202000000</v>
      </c>
      <c r="K28" s="126">
        <v>190000000</v>
      </c>
      <c r="L28" s="126">
        <v>203000000</v>
      </c>
      <c r="M28" s="126">
        <v>128000000</v>
      </c>
    </row>
    <row r="29" spans="1:13" ht="29.25" customHeight="1">
      <c r="A29" s="259" t="s">
        <v>155</v>
      </c>
      <c r="B29" s="260"/>
      <c r="C29" s="260"/>
      <c r="D29" s="260"/>
      <c r="E29" s="260"/>
      <c r="F29" s="260"/>
      <c r="G29" s="260"/>
      <c r="H29" s="261"/>
      <c r="I29" s="110">
        <v>133</v>
      </c>
      <c r="J29" s="126">
        <v>128000000</v>
      </c>
      <c r="K29" s="126">
        <v>-67000000</v>
      </c>
      <c r="L29" s="126">
        <f>115000000+1000000</f>
        <v>116000000</v>
      </c>
      <c r="M29" s="126">
        <f>97000000+1000000</f>
        <v>98000000</v>
      </c>
    </row>
    <row r="30" spans="1:13" ht="12.75">
      <c r="A30" s="259" t="s">
        <v>139</v>
      </c>
      <c r="B30" s="260"/>
      <c r="C30" s="260"/>
      <c r="D30" s="260"/>
      <c r="E30" s="260"/>
      <c r="F30" s="260"/>
      <c r="G30" s="260"/>
      <c r="H30" s="261"/>
      <c r="I30" s="110">
        <v>134</v>
      </c>
      <c r="J30" s="126"/>
      <c r="K30" s="126">
        <v>0</v>
      </c>
      <c r="L30" s="126"/>
      <c r="M30" s="126">
        <v>0</v>
      </c>
    </row>
    <row r="31" spans="1:13" ht="12.75">
      <c r="A31" s="259" t="s">
        <v>223</v>
      </c>
      <c r="B31" s="260"/>
      <c r="C31" s="260"/>
      <c r="D31" s="260"/>
      <c r="E31" s="260"/>
      <c r="F31" s="260"/>
      <c r="G31" s="260"/>
      <c r="H31" s="261"/>
      <c r="I31" s="110">
        <v>135</v>
      </c>
      <c r="J31" s="126"/>
      <c r="K31" s="126">
        <v>0</v>
      </c>
      <c r="L31" s="126"/>
      <c r="M31" s="126">
        <v>0</v>
      </c>
    </row>
    <row r="32" spans="1:13" ht="12.75">
      <c r="A32" s="259" t="s">
        <v>140</v>
      </c>
      <c r="B32" s="260"/>
      <c r="C32" s="260"/>
      <c r="D32" s="260"/>
      <c r="E32" s="260"/>
      <c r="F32" s="260"/>
      <c r="G32" s="260"/>
      <c r="H32" s="261"/>
      <c r="I32" s="110">
        <v>136</v>
      </c>
      <c r="J32" s="126">
        <v>62000000</v>
      </c>
      <c r="K32" s="126">
        <v>-36000000</v>
      </c>
      <c r="L32" s="126">
        <v>12000000</v>
      </c>
      <c r="M32" s="126">
        <v>-128000000</v>
      </c>
    </row>
    <row r="33" spans="1:13" ht="12.75">
      <c r="A33" s="259" t="s">
        <v>214</v>
      </c>
      <c r="B33" s="260"/>
      <c r="C33" s="260"/>
      <c r="D33" s="260"/>
      <c r="E33" s="260"/>
      <c r="F33" s="260"/>
      <c r="G33" s="260"/>
      <c r="H33" s="261"/>
      <c r="I33" s="110">
        <v>137</v>
      </c>
      <c r="J33" s="128">
        <f>SUM(J34:J37)</f>
        <v>455000000</v>
      </c>
      <c r="K33" s="128">
        <f>SUM(K34:K37)</f>
        <v>527000000</v>
      </c>
      <c r="L33" s="128">
        <f>SUM(L34:L37)</f>
        <v>438000000</v>
      </c>
      <c r="M33" s="128">
        <f>SUM(M34:M37)</f>
        <v>20000000</v>
      </c>
    </row>
    <row r="34" spans="1:13" ht="12.75">
      <c r="A34" s="259" t="s">
        <v>66</v>
      </c>
      <c r="B34" s="260"/>
      <c r="C34" s="260"/>
      <c r="D34" s="260"/>
      <c r="E34" s="260"/>
      <c r="F34" s="260"/>
      <c r="G34" s="260"/>
      <c r="H34" s="261"/>
      <c r="I34" s="110">
        <v>138</v>
      </c>
      <c r="J34" s="126">
        <v>8000000</v>
      </c>
      <c r="K34" s="126">
        <v>-7000000</v>
      </c>
      <c r="L34" s="126">
        <v>3000000</v>
      </c>
      <c r="M34" s="126">
        <v>-1000000</v>
      </c>
    </row>
    <row r="35" spans="1:13" ht="12.75">
      <c r="A35" s="259" t="s">
        <v>65</v>
      </c>
      <c r="B35" s="260"/>
      <c r="C35" s="260"/>
      <c r="D35" s="260"/>
      <c r="E35" s="260"/>
      <c r="F35" s="260"/>
      <c r="G35" s="260"/>
      <c r="H35" s="261"/>
      <c r="I35" s="110">
        <v>139</v>
      </c>
      <c r="J35" s="126">
        <f>156000000+29000000</f>
        <v>185000000</v>
      </c>
      <c r="K35" s="126">
        <f>72000000+295000000-22000000+29000000</f>
        <v>374000000</v>
      </c>
      <c r="L35" s="126">
        <v>125000000</v>
      </c>
      <c r="M35" s="126">
        <v>-19000000</v>
      </c>
    </row>
    <row r="36" spans="1:13" ht="12.75">
      <c r="A36" s="259" t="s">
        <v>224</v>
      </c>
      <c r="B36" s="260"/>
      <c r="C36" s="260"/>
      <c r="D36" s="260"/>
      <c r="E36" s="260"/>
      <c r="F36" s="260"/>
      <c r="G36" s="260"/>
      <c r="H36" s="261"/>
      <c r="I36" s="110">
        <v>140</v>
      </c>
      <c r="J36" s="126"/>
      <c r="K36" s="126">
        <v>0</v>
      </c>
      <c r="L36" s="126"/>
      <c r="M36" s="126">
        <v>0</v>
      </c>
    </row>
    <row r="37" spans="1:13" ht="12.75">
      <c r="A37" s="259" t="s">
        <v>67</v>
      </c>
      <c r="B37" s="260"/>
      <c r="C37" s="260"/>
      <c r="D37" s="260"/>
      <c r="E37" s="260"/>
      <c r="F37" s="260"/>
      <c r="G37" s="260"/>
      <c r="H37" s="261"/>
      <c r="I37" s="110">
        <v>141</v>
      </c>
      <c r="J37" s="126">
        <v>262000000</v>
      </c>
      <c r="K37" s="126">
        <v>160000000</v>
      </c>
      <c r="L37" s="126">
        <f>310000000</f>
        <v>310000000</v>
      </c>
      <c r="M37" s="126">
        <f>40000000</f>
        <v>40000000</v>
      </c>
    </row>
    <row r="38" spans="1:13" ht="12.75">
      <c r="A38" s="259" t="s">
        <v>195</v>
      </c>
      <c r="B38" s="260"/>
      <c r="C38" s="260"/>
      <c r="D38" s="260"/>
      <c r="E38" s="260"/>
      <c r="F38" s="260"/>
      <c r="G38" s="260"/>
      <c r="H38" s="261"/>
      <c r="I38" s="110">
        <v>142</v>
      </c>
      <c r="J38" s="126"/>
      <c r="K38" s="126"/>
      <c r="L38" s="126"/>
      <c r="M38" s="126"/>
    </row>
    <row r="39" spans="1:13" ht="12.75">
      <c r="A39" s="259" t="s">
        <v>196</v>
      </c>
      <c r="B39" s="260"/>
      <c r="C39" s="260"/>
      <c r="D39" s="260"/>
      <c r="E39" s="260"/>
      <c r="F39" s="260"/>
      <c r="G39" s="260"/>
      <c r="H39" s="261"/>
      <c r="I39" s="110">
        <v>143</v>
      </c>
      <c r="J39" s="126"/>
      <c r="K39" s="126"/>
      <c r="L39" s="126"/>
      <c r="M39" s="126"/>
    </row>
    <row r="40" spans="1:13" ht="12.75">
      <c r="A40" s="259" t="s">
        <v>225</v>
      </c>
      <c r="B40" s="260"/>
      <c r="C40" s="260"/>
      <c r="D40" s="260"/>
      <c r="E40" s="260"/>
      <c r="F40" s="260"/>
      <c r="G40" s="260"/>
      <c r="H40" s="261"/>
      <c r="I40" s="110">
        <v>144</v>
      </c>
      <c r="J40" s="126"/>
      <c r="K40" s="126"/>
      <c r="L40" s="126"/>
      <c r="M40" s="126"/>
    </row>
    <row r="41" spans="1:13" ht="12.75">
      <c r="A41" s="259" t="s">
        <v>226</v>
      </c>
      <c r="B41" s="260"/>
      <c r="C41" s="260"/>
      <c r="D41" s="260"/>
      <c r="E41" s="260"/>
      <c r="F41" s="260"/>
      <c r="G41" s="260"/>
      <c r="H41" s="261"/>
      <c r="I41" s="110">
        <v>145</v>
      </c>
      <c r="J41" s="126"/>
      <c r="K41" s="126"/>
      <c r="L41" s="126"/>
      <c r="M41" s="126"/>
    </row>
    <row r="42" spans="1:13" ht="12.75">
      <c r="A42" s="259" t="s">
        <v>215</v>
      </c>
      <c r="B42" s="260"/>
      <c r="C42" s="260"/>
      <c r="D42" s="260"/>
      <c r="E42" s="260"/>
      <c r="F42" s="260"/>
      <c r="G42" s="260"/>
      <c r="H42" s="261"/>
      <c r="I42" s="110">
        <v>146</v>
      </c>
      <c r="J42" s="128">
        <f>J7+J27+J38+J40</f>
        <v>21319000000</v>
      </c>
      <c r="K42" s="128">
        <f>K7+K27+K38+K40</f>
        <v>7523000000</v>
      </c>
      <c r="L42" s="128">
        <f>L7+L27+L38+L40</f>
        <v>20931000000</v>
      </c>
      <c r="M42" s="128">
        <f>M7+M27+M38+M40</f>
        <v>7756000000</v>
      </c>
    </row>
    <row r="43" spans="1:17" s="130" customFormat="1" ht="12.75">
      <c r="A43" s="259" t="s">
        <v>216</v>
      </c>
      <c r="B43" s="260"/>
      <c r="C43" s="260"/>
      <c r="D43" s="260"/>
      <c r="E43" s="260"/>
      <c r="F43" s="260"/>
      <c r="G43" s="260"/>
      <c r="H43" s="261"/>
      <c r="I43" s="129">
        <v>147</v>
      </c>
      <c r="J43" s="128">
        <f>J10+J33+J39+J41</f>
        <v>17736000000</v>
      </c>
      <c r="K43" s="128">
        <f>K10+K33+K39+K41</f>
        <v>6992000000</v>
      </c>
      <c r="L43" s="128">
        <f>L10+L33+L39+L41</f>
        <v>19150000000</v>
      </c>
      <c r="M43" s="128">
        <f>M10+M33+M39+M41</f>
        <v>6470000000</v>
      </c>
      <c r="N43" s="45"/>
      <c r="O43" s="45"/>
      <c r="P43" s="45"/>
      <c r="Q43" s="45"/>
    </row>
    <row r="44" spans="1:13" ht="12.75">
      <c r="A44" s="259" t="s">
        <v>236</v>
      </c>
      <c r="B44" s="260"/>
      <c r="C44" s="260"/>
      <c r="D44" s="260"/>
      <c r="E44" s="260"/>
      <c r="F44" s="260"/>
      <c r="G44" s="260"/>
      <c r="H44" s="261"/>
      <c r="I44" s="110">
        <v>148</v>
      </c>
      <c r="J44" s="128">
        <f>J42-J43</f>
        <v>3583000000</v>
      </c>
      <c r="K44" s="128">
        <f>K42-K43</f>
        <v>531000000</v>
      </c>
      <c r="L44" s="128">
        <f>L42-L43</f>
        <v>1781000000</v>
      </c>
      <c r="M44" s="128">
        <f>M42-M43</f>
        <v>1286000000</v>
      </c>
    </row>
    <row r="45" spans="1:13" ht="12.75">
      <c r="A45" s="275" t="s">
        <v>218</v>
      </c>
      <c r="B45" s="276"/>
      <c r="C45" s="276"/>
      <c r="D45" s="276"/>
      <c r="E45" s="276"/>
      <c r="F45" s="276"/>
      <c r="G45" s="276"/>
      <c r="H45" s="277"/>
      <c r="I45" s="110">
        <v>149</v>
      </c>
      <c r="J45" s="128">
        <f>IF(J42&gt;J43,J42-J43,0)</f>
        <v>3583000000</v>
      </c>
      <c r="K45" s="128">
        <f>IF(K42&gt;K43,K42-K43,0)</f>
        <v>531000000</v>
      </c>
      <c r="L45" s="128">
        <f>IF(L42&gt;L43,L42-L43,0)</f>
        <v>1781000000</v>
      </c>
      <c r="M45" s="128">
        <f>IF(M42&gt;M43,M42-M43,0)</f>
        <v>1286000000</v>
      </c>
    </row>
    <row r="46" spans="1:13" ht="12.75">
      <c r="A46" s="275" t="s">
        <v>219</v>
      </c>
      <c r="B46" s="276"/>
      <c r="C46" s="276"/>
      <c r="D46" s="276"/>
      <c r="E46" s="276"/>
      <c r="F46" s="276"/>
      <c r="G46" s="276"/>
      <c r="H46" s="277"/>
      <c r="I46" s="110">
        <v>150</v>
      </c>
      <c r="J46" s="128">
        <f>IF(J43&gt;J42,J43-J42,0)</f>
        <v>0</v>
      </c>
      <c r="K46" s="128">
        <f>IF(K43&gt;K42,K43-K42,0)</f>
        <v>0</v>
      </c>
      <c r="L46" s="128">
        <f>IF(L43&gt;L42,L43-L42,0)</f>
        <v>0</v>
      </c>
      <c r="M46" s="128">
        <f>IF(M43&gt;M42,M43-M42,0)</f>
        <v>0</v>
      </c>
    </row>
    <row r="47" spans="1:13" ht="12.75">
      <c r="A47" s="259" t="s">
        <v>217</v>
      </c>
      <c r="B47" s="260"/>
      <c r="C47" s="260"/>
      <c r="D47" s="260"/>
      <c r="E47" s="260"/>
      <c r="F47" s="260"/>
      <c r="G47" s="260"/>
      <c r="H47" s="261"/>
      <c r="I47" s="110">
        <v>151</v>
      </c>
      <c r="J47" s="126">
        <v>683000000</v>
      </c>
      <c r="K47" s="126">
        <v>78000000</v>
      </c>
      <c r="L47" s="126">
        <v>343000000</v>
      </c>
      <c r="M47" s="126">
        <v>215000000</v>
      </c>
    </row>
    <row r="48" spans="1:13" ht="12.75">
      <c r="A48" s="259" t="s">
        <v>237</v>
      </c>
      <c r="B48" s="260"/>
      <c r="C48" s="260"/>
      <c r="D48" s="260"/>
      <c r="E48" s="260"/>
      <c r="F48" s="260"/>
      <c r="G48" s="260"/>
      <c r="H48" s="261"/>
      <c r="I48" s="110">
        <v>152</v>
      </c>
      <c r="J48" s="128">
        <f>J44-J47</f>
        <v>2900000000</v>
      </c>
      <c r="K48" s="128">
        <f>K44-K47</f>
        <v>453000000</v>
      </c>
      <c r="L48" s="128">
        <f>L44-L47</f>
        <v>1438000000</v>
      </c>
      <c r="M48" s="128">
        <f>M44-M47</f>
        <v>1071000000</v>
      </c>
    </row>
    <row r="49" spans="1:13" ht="12.75">
      <c r="A49" s="275" t="s">
        <v>192</v>
      </c>
      <c r="B49" s="276"/>
      <c r="C49" s="276"/>
      <c r="D49" s="276"/>
      <c r="E49" s="276"/>
      <c r="F49" s="276"/>
      <c r="G49" s="276"/>
      <c r="H49" s="277"/>
      <c r="I49" s="110">
        <v>153</v>
      </c>
      <c r="J49" s="128">
        <f>IF(J48&gt;0,J48,0)</f>
        <v>2900000000</v>
      </c>
      <c r="K49" s="128">
        <f>IF(K48&gt;0,K48,0)</f>
        <v>453000000</v>
      </c>
      <c r="L49" s="128">
        <f>IF(L48&gt;0,L48,0)</f>
        <v>1438000000</v>
      </c>
      <c r="M49" s="128">
        <f>IF(M48&gt;0,M48,0)</f>
        <v>1071000000</v>
      </c>
    </row>
    <row r="50" spans="1:13" ht="12.75">
      <c r="A50" s="278" t="s">
        <v>220</v>
      </c>
      <c r="B50" s="279"/>
      <c r="C50" s="279"/>
      <c r="D50" s="279"/>
      <c r="E50" s="279"/>
      <c r="F50" s="279"/>
      <c r="G50" s="279"/>
      <c r="H50" s="280"/>
      <c r="I50" s="111">
        <v>154</v>
      </c>
      <c r="J50" s="135">
        <f>IF(J48&lt;0,-J48,0)</f>
        <v>0</v>
      </c>
      <c r="K50" s="135">
        <f>IF(K48&lt;0,-K48,0)</f>
        <v>0</v>
      </c>
      <c r="L50" s="135">
        <f>IF(L48&lt;0,-L48,0)</f>
        <v>0</v>
      </c>
      <c r="M50" s="135">
        <f>IF(M48&lt;0,-M48,0)</f>
        <v>0</v>
      </c>
    </row>
    <row r="51" spans="1:13" ht="12.75" customHeight="1">
      <c r="A51" s="238" t="s">
        <v>312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</row>
    <row r="52" spans="1:13" ht="12.75" customHeight="1">
      <c r="A52" s="281" t="s">
        <v>187</v>
      </c>
      <c r="B52" s="282"/>
      <c r="C52" s="282"/>
      <c r="D52" s="282"/>
      <c r="E52" s="282"/>
      <c r="F52" s="282"/>
      <c r="G52" s="282"/>
      <c r="H52" s="282"/>
      <c r="I52" s="105"/>
      <c r="J52" s="148"/>
      <c r="K52" s="148"/>
      <c r="L52" s="148"/>
      <c r="M52" s="149"/>
    </row>
    <row r="53" spans="1:13" ht="12.75">
      <c r="A53" s="262" t="s">
        <v>234</v>
      </c>
      <c r="B53" s="263"/>
      <c r="C53" s="263"/>
      <c r="D53" s="263"/>
      <c r="E53" s="263"/>
      <c r="F53" s="263"/>
      <c r="G53" s="263"/>
      <c r="H53" s="264"/>
      <c r="I53" s="110">
        <v>155</v>
      </c>
      <c r="J53" s="126"/>
      <c r="K53" s="126"/>
      <c r="L53" s="126"/>
      <c r="M53" s="126"/>
    </row>
    <row r="54" spans="1:13" ht="12.75">
      <c r="A54" s="262" t="s">
        <v>235</v>
      </c>
      <c r="B54" s="263"/>
      <c r="C54" s="263"/>
      <c r="D54" s="263"/>
      <c r="E54" s="263"/>
      <c r="F54" s="263"/>
      <c r="G54" s="263"/>
      <c r="H54" s="264"/>
      <c r="I54" s="110">
        <v>156</v>
      </c>
      <c r="J54" s="134"/>
      <c r="K54" s="134"/>
      <c r="L54" s="134"/>
      <c r="M54" s="134"/>
    </row>
    <row r="55" spans="1:13" ht="12.75" customHeight="1">
      <c r="A55" s="265" t="s">
        <v>189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</row>
    <row r="56" spans="1:13" ht="12.75">
      <c r="A56" s="281" t="s">
        <v>204</v>
      </c>
      <c r="B56" s="282"/>
      <c r="C56" s="282"/>
      <c r="D56" s="282"/>
      <c r="E56" s="282"/>
      <c r="F56" s="282"/>
      <c r="G56" s="282"/>
      <c r="H56" s="283"/>
      <c r="I56" s="112">
        <v>157</v>
      </c>
      <c r="J56" s="133">
        <f>J48</f>
        <v>2900000000</v>
      </c>
      <c r="K56" s="133">
        <f>K48</f>
        <v>453000000</v>
      </c>
      <c r="L56" s="133">
        <f>L48</f>
        <v>1438000000</v>
      </c>
      <c r="M56" s="133">
        <f>M48</f>
        <v>1071000000</v>
      </c>
    </row>
    <row r="57" spans="1:13" ht="12.75">
      <c r="A57" s="259" t="s">
        <v>221</v>
      </c>
      <c r="B57" s="260"/>
      <c r="C57" s="260"/>
      <c r="D57" s="260"/>
      <c r="E57" s="260"/>
      <c r="F57" s="260"/>
      <c r="G57" s="260"/>
      <c r="H57" s="261"/>
      <c r="I57" s="110">
        <v>158</v>
      </c>
      <c r="J57" s="128">
        <f>SUM(J58:J64)</f>
        <v>-170000000</v>
      </c>
      <c r="K57" s="128">
        <f>SUM(K58:K64)</f>
        <v>498000000</v>
      </c>
      <c r="L57" s="128">
        <f>SUM(L58:L64)</f>
        <v>-66000000</v>
      </c>
      <c r="M57" s="128">
        <f>SUM(M58:M64)</f>
        <v>-275000000</v>
      </c>
    </row>
    <row r="58" spans="1:13" ht="12.75">
      <c r="A58" s="259" t="s">
        <v>228</v>
      </c>
      <c r="B58" s="260"/>
      <c r="C58" s="260"/>
      <c r="D58" s="260"/>
      <c r="E58" s="260"/>
      <c r="F58" s="260"/>
      <c r="G58" s="260"/>
      <c r="H58" s="261"/>
      <c r="I58" s="110">
        <v>159</v>
      </c>
      <c r="J58" s="126">
        <v>-113000000</v>
      </c>
      <c r="K58" s="126">
        <v>560000000</v>
      </c>
      <c r="L58" s="126">
        <v>-72000000</v>
      </c>
      <c r="M58" s="126">
        <v>-273000000</v>
      </c>
    </row>
    <row r="59" spans="1:13" ht="12.75">
      <c r="A59" s="259" t="s">
        <v>229</v>
      </c>
      <c r="B59" s="260"/>
      <c r="C59" s="260"/>
      <c r="D59" s="260"/>
      <c r="E59" s="260"/>
      <c r="F59" s="260"/>
      <c r="G59" s="260"/>
      <c r="H59" s="261"/>
      <c r="I59" s="110">
        <v>160</v>
      </c>
      <c r="J59" s="126"/>
      <c r="K59" s="126">
        <v>0</v>
      </c>
      <c r="L59" s="126"/>
      <c r="M59" s="126">
        <v>0</v>
      </c>
    </row>
    <row r="60" spans="1:13" ht="12.75">
      <c r="A60" s="259" t="s">
        <v>45</v>
      </c>
      <c r="B60" s="260"/>
      <c r="C60" s="260"/>
      <c r="D60" s="260"/>
      <c r="E60" s="260"/>
      <c r="F60" s="260"/>
      <c r="G60" s="260"/>
      <c r="H60" s="261"/>
      <c r="I60" s="110">
        <v>161</v>
      </c>
      <c r="J60" s="126">
        <v>-57000000</v>
      </c>
      <c r="K60" s="126">
        <v>-62000000</v>
      </c>
      <c r="L60" s="126">
        <v>6000000</v>
      </c>
      <c r="M60" s="126">
        <v>-2000000</v>
      </c>
    </row>
    <row r="61" spans="1:13" ht="12.75">
      <c r="A61" s="259" t="s">
        <v>230</v>
      </c>
      <c r="B61" s="260"/>
      <c r="C61" s="260"/>
      <c r="D61" s="260"/>
      <c r="E61" s="260"/>
      <c r="F61" s="260"/>
      <c r="G61" s="260"/>
      <c r="H61" s="261"/>
      <c r="I61" s="110">
        <v>162</v>
      </c>
      <c r="J61" s="126"/>
      <c r="K61" s="126"/>
      <c r="L61" s="126"/>
      <c r="M61" s="126">
        <v>0</v>
      </c>
    </row>
    <row r="62" spans="1:13" ht="12.75">
      <c r="A62" s="259" t="s">
        <v>231</v>
      </c>
      <c r="B62" s="260"/>
      <c r="C62" s="260"/>
      <c r="D62" s="260"/>
      <c r="E62" s="260"/>
      <c r="F62" s="260"/>
      <c r="G62" s="260"/>
      <c r="H62" s="261"/>
      <c r="I62" s="110">
        <v>163</v>
      </c>
      <c r="J62" s="126"/>
      <c r="K62" s="126"/>
      <c r="L62" s="126"/>
      <c r="M62" s="126">
        <v>0</v>
      </c>
    </row>
    <row r="63" spans="1:13" ht="12.75">
      <c r="A63" s="259" t="s">
        <v>232</v>
      </c>
      <c r="B63" s="260"/>
      <c r="C63" s="260"/>
      <c r="D63" s="260"/>
      <c r="E63" s="260"/>
      <c r="F63" s="260"/>
      <c r="G63" s="260"/>
      <c r="H63" s="261"/>
      <c r="I63" s="110">
        <v>164</v>
      </c>
      <c r="J63" s="126"/>
      <c r="K63" s="126"/>
      <c r="L63" s="126"/>
      <c r="M63" s="126">
        <v>0</v>
      </c>
    </row>
    <row r="64" spans="1:13" ht="12.75">
      <c r="A64" s="259" t="s">
        <v>233</v>
      </c>
      <c r="B64" s="260"/>
      <c r="C64" s="260"/>
      <c r="D64" s="260"/>
      <c r="E64" s="260"/>
      <c r="F64" s="260"/>
      <c r="G64" s="260"/>
      <c r="H64" s="261"/>
      <c r="I64" s="110">
        <v>165</v>
      </c>
      <c r="J64" s="126"/>
      <c r="K64" s="126"/>
      <c r="L64" s="126"/>
      <c r="M64" s="126">
        <v>0</v>
      </c>
    </row>
    <row r="65" spans="1:13" ht="12.75">
      <c r="A65" s="259" t="s">
        <v>222</v>
      </c>
      <c r="B65" s="260"/>
      <c r="C65" s="260"/>
      <c r="D65" s="260"/>
      <c r="E65" s="260"/>
      <c r="F65" s="260"/>
      <c r="G65" s="260"/>
      <c r="H65" s="261"/>
      <c r="I65" s="110">
        <v>166</v>
      </c>
      <c r="J65" s="126"/>
      <c r="K65" s="126"/>
      <c r="L65" s="126"/>
      <c r="M65" s="126">
        <v>0</v>
      </c>
    </row>
    <row r="66" spans="1:13" ht="12.75">
      <c r="A66" s="259" t="s">
        <v>193</v>
      </c>
      <c r="B66" s="260"/>
      <c r="C66" s="260"/>
      <c r="D66" s="260"/>
      <c r="E66" s="260"/>
      <c r="F66" s="260"/>
      <c r="G66" s="260"/>
      <c r="H66" s="261"/>
      <c r="I66" s="110">
        <v>167</v>
      </c>
      <c r="J66" s="128">
        <f>J57-J65</f>
        <v>-170000000</v>
      </c>
      <c r="K66" s="128">
        <f>K57-K65</f>
        <v>498000000</v>
      </c>
      <c r="L66" s="128">
        <f>L57-L65</f>
        <v>-66000000</v>
      </c>
      <c r="M66" s="128">
        <f>M57-M65</f>
        <v>-275000000</v>
      </c>
    </row>
    <row r="67" spans="1:13" ht="12.75">
      <c r="A67" s="259" t="s">
        <v>194</v>
      </c>
      <c r="B67" s="260"/>
      <c r="C67" s="260"/>
      <c r="D67" s="260"/>
      <c r="E67" s="260"/>
      <c r="F67" s="260"/>
      <c r="G67" s="260"/>
      <c r="H67" s="261"/>
      <c r="I67" s="110">
        <v>168</v>
      </c>
      <c r="J67" s="135">
        <f>J56+J66</f>
        <v>2730000000</v>
      </c>
      <c r="K67" s="135">
        <f>K56+K66</f>
        <v>951000000</v>
      </c>
      <c r="L67" s="135">
        <f>L56+L66</f>
        <v>1372000000</v>
      </c>
      <c r="M67" s="135">
        <f>M56+M66</f>
        <v>796000000</v>
      </c>
    </row>
    <row r="68" spans="1:13" ht="12.75" customHeight="1">
      <c r="A68" s="271" t="s">
        <v>313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</row>
    <row r="69" spans="1:13" ht="12.75" customHeight="1">
      <c r="A69" s="273" t="s">
        <v>188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</row>
    <row r="70" spans="1:13" ht="12.75">
      <c r="A70" s="262" t="s">
        <v>234</v>
      </c>
      <c r="B70" s="263"/>
      <c r="C70" s="263"/>
      <c r="D70" s="263"/>
      <c r="E70" s="263"/>
      <c r="F70" s="263"/>
      <c r="G70" s="263"/>
      <c r="H70" s="264"/>
      <c r="I70" s="110">
        <v>169</v>
      </c>
      <c r="J70" s="126"/>
      <c r="K70" s="126"/>
      <c r="L70" s="126"/>
      <c r="M70" s="126"/>
    </row>
    <row r="71" spans="1:13" ht="12.75">
      <c r="A71" s="268" t="s">
        <v>235</v>
      </c>
      <c r="B71" s="269"/>
      <c r="C71" s="269"/>
      <c r="D71" s="269"/>
      <c r="E71" s="269"/>
      <c r="F71" s="269"/>
      <c r="G71" s="269"/>
      <c r="H71" s="270"/>
      <c r="I71" s="113">
        <v>170</v>
      </c>
      <c r="J71" s="134"/>
      <c r="K71" s="134"/>
      <c r="L71" s="134"/>
      <c r="M71" s="134"/>
    </row>
    <row r="72" spans="1:13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</row>
    <row r="73" spans="1:13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</row>
    <row r="74" spans="1:13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</row>
    <row r="75" spans="1:13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</row>
    <row r="76" spans="1:13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</row>
    <row r="77" spans="1:13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8" spans="1:13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</row>
    <row r="79" spans="1:13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1:13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1:13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</row>
    <row r="82" spans="1:13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</row>
    <row r="83" spans="8:13" ht="12.75">
      <c r="H83" s="45"/>
      <c r="I83" s="45"/>
      <c r="J83" s="45"/>
      <c r="K83" s="45"/>
      <c r="L83" s="45"/>
      <c r="M83" s="45"/>
    </row>
    <row r="84" spans="8:13" ht="12.75">
      <c r="H84" s="45"/>
      <c r="I84" s="45"/>
      <c r="J84" s="45"/>
      <c r="K84" s="45"/>
      <c r="L84" s="45"/>
      <c r="M84" s="45"/>
    </row>
    <row r="85" spans="8:13" ht="12.75">
      <c r="H85" s="45"/>
      <c r="I85" s="45"/>
      <c r="J85" s="45"/>
      <c r="K85" s="45"/>
      <c r="L85" s="45"/>
      <c r="M85" s="45"/>
    </row>
    <row r="86" spans="8:13" ht="12.75">
      <c r="H86" s="45"/>
      <c r="I86" s="45"/>
      <c r="J86" s="45"/>
      <c r="K86" s="45"/>
      <c r="L86" s="45"/>
      <c r="M86" s="45"/>
    </row>
    <row r="87" spans="8:13" ht="12.75">
      <c r="H87" s="45"/>
      <c r="I87" s="45"/>
      <c r="J87" s="45"/>
      <c r="K87" s="45"/>
      <c r="L87" s="45"/>
      <c r="M87" s="45"/>
    </row>
    <row r="88" spans="8:13" ht="12.75">
      <c r="H88" s="45"/>
      <c r="I88" s="45"/>
      <c r="J88" s="45"/>
      <c r="K88" s="45"/>
      <c r="L88" s="45"/>
      <c r="M88" s="45"/>
    </row>
    <row r="89" spans="8:13" ht="12.75">
      <c r="H89" s="45"/>
      <c r="I89" s="45"/>
      <c r="J89" s="45"/>
      <c r="K89" s="45"/>
      <c r="L89" s="45"/>
      <c r="M89" s="45"/>
    </row>
    <row r="90" spans="8:13" ht="12.75">
      <c r="H90" s="45"/>
      <c r="I90" s="45"/>
      <c r="J90" s="45"/>
      <c r="K90" s="45"/>
      <c r="L90" s="45"/>
      <c r="M90" s="45"/>
    </row>
    <row r="91" spans="8:13" ht="12.75">
      <c r="H91" s="45"/>
      <c r="I91" s="45"/>
      <c r="J91" s="45"/>
      <c r="K91" s="45"/>
      <c r="L91" s="45"/>
      <c r="M91" s="45"/>
    </row>
    <row r="92" spans="8:13" ht="12.75">
      <c r="H92" s="45"/>
      <c r="I92" s="45"/>
      <c r="J92" s="45"/>
      <c r="K92" s="45"/>
      <c r="L92" s="45"/>
      <c r="M92" s="45"/>
    </row>
    <row r="93" spans="8:13" ht="12.75">
      <c r="H93" s="45"/>
      <c r="I93" s="45"/>
      <c r="J93" s="45"/>
      <c r="K93" s="45"/>
      <c r="L93" s="45"/>
      <c r="M93" s="45"/>
    </row>
    <row r="94" spans="8:13" ht="12.75">
      <c r="H94" s="45"/>
      <c r="I94" s="45"/>
      <c r="J94" s="45"/>
      <c r="K94" s="45"/>
      <c r="L94" s="45"/>
      <c r="M94" s="45"/>
    </row>
    <row r="95" spans="8:13" ht="12.75">
      <c r="H95" s="45"/>
      <c r="I95" s="45"/>
      <c r="J95" s="45"/>
      <c r="K95" s="45"/>
      <c r="L95" s="45"/>
      <c r="M95" s="45"/>
    </row>
    <row r="96" ht="12.75">
      <c r="I96" s="45"/>
    </row>
    <row r="97" ht="12.75">
      <c r="I97" s="45"/>
    </row>
    <row r="98" ht="12.75">
      <c r="I98" s="45"/>
    </row>
    <row r="99" ht="12.75">
      <c r="I99" s="45"/>
    </row>
    <row r="100" ht="12.75">
      <c r="I100" s="45"/>
    </row>
    <row r="101" ht="12.75">
      <c r="I101" s="45"/>
    </row>
    <row r="102" ht="12.75">
      <c r="I102" s="45"/>
    </row>
    <row r="103" ht="12.75">
      <c r="I103" s="45"/>
    </row>
    <row r="104" ht="12.75">
      <c r="I104" s="45"/>
    </row>
    <row r="105" ht="12.75">
      <c r="I105" s="45"/>
    </row>
    <row r="106" ht="12.75">
      <c r="I106" s="45"/>
    </row>
    <row r="107" ht="12.75">
      <c r="I107" s="45"/>
    </row>
    <row r="108" ht="12.75">
      <c r="I108" s="45"/>
    </row>
    <row r="109" ht="12.75">
      <c r="I109" s="45"/>
    </row>
    <row r="110" ht="12.75">
      <c r="I110" s="45"/>
    </row>
    <row r="111" ht="12.75">
      <c r="I111" s="45"/>
    </row>
    <row r="112" ht="12.75">
      <c r="I112" s="45"/>
    </row>
    <row r="113" ht="12.75">
      <c r="I113" s="45"/>
    </row>
    <row r="114" ht="12.75">
      <c r="I114" s="45"/>
    </row>
    <row r="115" ht="12.75">
      <c r="I115" s="45"/>
    </row>
    <row r="116" ht="12.75">
      <c r="I116" s="45"/>
    </row>
    <row r="117" ht="12.75">
      <c r="I117" s="45"/>
    </row>
    <row r="118" ht="12.75">
      <c r="I118" s="45"/>
    </row>
    <row r="119" ht="12.75">
      <c r="I119" s="45"/>
    </row>
    <row r="120" ht="12.75">
      <c r="I120" s="45"/>
    </row>
    <row r="121" ht="12.75">
      <c r="I121" s="45"/>
    </row>
    <row r="122" ht="12.75">
      <c r="I122" s="45"/>
    </row>
    <row r="123" ht="12.75">
      <c r="I123" s="45"/>
    </row>
    <row r="124" ht="12.75">
      <c r="I124" s="45"/>
    </row>
    <row r="125" ht="12.75">
      <c r="I125" s="45"/>
    </row>
    <row r="126" ht="12.75">
      <c r="I126" s="45"/>
    </row>
    <row r="127" ht="12.75">
      <c r="I127" s="45"/>
    </row>
    <row r="128" ht="12.75">
      <c r="I128" s="45"/>
    </row>
    <row r="129" ht="12.75">
      <c r="I129" s="45"/>
    </row>
    <row r="130" ht="12.75">
      <c r="I130" s="45"/>
    </row>
    <row r="131" ht="12.75">
      <c r="I131" s="45"/>
    </row>
    <row r="132" ht="12.75">
      <c r="I132" s="45"/>
    </row>
    <row r="133" ht="12.75">
      <c r="I133" s="45"/>
    </row>
    <row r="134" ht="12.75">
      <c r="I134" s="45"/>
    </row>
    <row r="135" ht="12.75">
      <c r="I135" s="45"/>
    </row>
    <row r="136" ht="12.75">
      <c r="I136" s="45"/>
    </row>
    <row r="137" ht="12.75">
      <c r="I137" s="45"/>
    </row>
    <row r="138" ht="12.75">
      <c r="I138" s="45"/>
    </row>
    <row r="139" ht="12.75">
      <c r="I139" s="45"/>
    </row>
    <row r="140" ht="12.75">
      <c r="I140" s="45"/>
    </row>
    <row r="141" ht="12.75">
      <c r="I141" s="45"/>
    </row>
    <row r="142" ht="12.75">
      <c r="I142" s="45"/>
    </row>
    <row r="143" ht="12.75">
      <c r="I143" s="45"/>
    </row>
    <row r="144" ht="12.75">
      <c r="I144" s="45"/>
    </row>
    <row r="145" ht="12.75">
      <c r="I145" s="45"/>
    </row>
    <row r="146" ht="12.75">
      <c r="I146" s="45"/>
    </row>
    <row r="147" ht="12.75">
      <c r="I147" s="45"/>
    </row>
    <row r="148" ht="12.75">
      <c r="I148" s="45"/>
    </row>
    <row r="149" ht="12.75">
      <c r="I149" s="45"/>
    </row>
    <row r="150" ht="12.75">
      <c r="I150" s="45"/>
    </row>
    <row r="151" ht="12.75">
      <c r="I151" s="45"/>
    </row>
    <row r="152" ht="12.75">
      <c r="I152" s="45"/>
    </row>
    <row r="153" ht="12.75">
      <c r="I153" s="45"/>
    </row>
    <row r="154" ht="12.75">
      <c r="I154" s="45"/>
    </row>
    <row r="155" ht="12.75">
      <c r="I155" s="45"/>
    </row>
    <row r="156" ht="12.75">
      <c r="I156" s="45"/>
    </row>
    <row r="157" ht="12.75">
      <c r="I157" s="45"/>
    </row>
    <row r="158" ht="12.75">
      <c r="I158" s="45"/>
    </row>
    <row r="159" ht="12.75">
      <c r="I159" s="45"/>
    </row>
    <row r="160" ht="12.75">
      <c r="I160" s="45"/>
    </row>
    <row r="161" ht="12.75">
      <c r="I161" s="45"/>
    </row>
    <row r="162" ht="12.75">
      <c r="I162" s="45"/>
    </row>
    <row r="163" ht="12.75">
      <c r="I163" s="45"/>
    </row>
    <row r="164" ht="12.75">
      <c r="I164" s="45"/>
    </row>
    <row r="165" ht="12.75">
      <c r="I165" s="45"/>
    </row>
    <row r="166" ht="12.75">
      <c r="I166" s="45"/>
    </row>
    <row r="167" ht="12.75">
      <c r="I167" s="45"/>
    </row>
    <row r="168" ht="12.75">
      <c r="I168" s="45"/>
    </row>
    <row r="169" ht="12.75">
      <c r="I169" s="45"/>
    </row>
    <row r="170" ht="12.75">
      <c r="I170" s="45"/>
    </row>
    <row r="171" ht="12.75">
      <c r="I171" s="45"/>
    </row>
    <row r="172" ht="12.75">
      <c r="I172" s="45"/>
    </row>
    <row r="173" ht="12.75">
      <c r="I173" s="45"/>
    </row>
    <row r="174" ht="12.75">
      <c r="I174" s="45"/>
    </row>
    <row r="175" ht="12.75">
      <c r="I175" s="45"/>
    </row>
    <row r="176" ht="12.75">
      <c r="I176" s="45"/>
    </row>
    <row r="177" ht="12.75">
      <c r="I177" s="45"/>
    </row>
    <row r="178" ht="12.75">
      <c r="I178" s="45"/>
    </row>
    <row r="179" ht="12.75">
      <c r="I179" s="45"/>
    </row>
    <row r="180" ht="12.75">
      <c r="I180" s="45"/>
    </row>
    <row r="181" ht="12.75">
      <c r="I181" s="45"/>
    </row>
    <row r="182" ht="12.75">
      <c r="I182" s="45"/>
    </row>
    <row r="183" ht="12.75">
      <c r="I183" s="45"/>
    </row>
    <row r="184" ht="12.75">
      <c r="I184" s="45"/>
    </row>
    <row r="185" ht="12.75">
      <c r="I185" s="45"/>
    </row>
    <row r="186" ht="12.75">
      <c r="I186" s="45"/>
    </row>
    <row r="187" ht="12.75">
      <c r="I187" s="45"/>
    </row>
    <row r="188" ht="12.75">
      <c r="I188" s="45"/>
    </row>
    <row r="189" ht="12.75">
      <c r="I189" s="45"/>
    </row>
    <row r="190" ht="12.75">
      <c r="I190" s="45"/>
    </row>
    <row r="191" ht="12.75">
      <c r="I191" s="45"/>
    </row>
    <row r="192" ht="12.75">
      <c r="I192" s="45"/>
    </row>
    <row r="193" ht="12.75">
      <c r="I193" s="45"/>
    </row>
    <row r="194" ht="12.75">
      <c r="I194" s="45"/>
    </row>
    <row r="195" ht="12.75">
      <c r="I195" s="45"/>
    </row>
    <row r="196" ht="12.75">
      <c r="I196" s="45"/>
    </row>
    <row r="197" ht="12.75">
      <c r="I197" s="45"/>
    </row>
    <row r="198" ht="12.75">
      <c r="I198" s="45"/>
    </row>
  </sheetData>
  <sheetProtection/>
  <mergeCells count="73">
    <mergeCell ref="A3:M3"/>
    <mergeCell ref="A4:H4"/>
    <mergeCell ref="A6:H6"/>
    <mergeCell ref="A7:H7"/>
    <mergeCell ref="A10:H10"/>
    <mergeCell ref="A8:H8"/>
    <mergeCell ref="A9:H9"/>
    <mergeCell ref="J4:K4"/>
    <mergeCell ref="L4:M4"/>
    <mergeCell ref="A5:H5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61:H61"/>
    <mergeCell ref="A51:M51"/>
    <mergeCell ref="A52:H52"/>
    <mergeCell ref="A53:H53"/>
    <mergeCell ref="A54:H54"/>
    <mergeCell ref="A56:H56"/>
    <mergeCell ref="A55:M55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7:H57"/>
    <mergeCell ref="A64:H64"/>
    <mergeCell ref="A70:H70"/>
    <mergeCell ref="A58:H58"/>
    <mergeCell ref="A59:H59"/>
    <mergeCell ref="A60:H60"/>
  </mergeCells>
  <dataValidations count="4">
    <dataValidation allowBlank="1" sqref="J24:J25 A1:M1 J59:K65536 J48:K57 L4:M65536 J33:K33 J26:K27 J22:K22 J16:K16 J12:K12 J10:K10 J4:K7 J38:K46 A4:I65536 N1:P65536 R1:IP65536 Q1:Q16 Q18:Q65536"/>
    <dataValidation type="whole" operator="greaterThanOrEqual" allowBlank="1" showInputMessage="1" showErrorMessage="1" errorTitle="Pogrešan unos" error="Mogu se unijeti samo cjelobrojne pozitivne vrijednosti." sqref="J13:K15 J23 K23:K25 K34:K35 K37 J28:J32 K28:K29 J34:J37 J17:K21 K32 J8:K9 Q17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notEqual" allowBlank="1" showInputMessage="1" showErrorMessage="1" errorTitle="Pogrešan unos" error="Mogu se unijeti samo cjelobrojne vrijednosti." sqref="J47:K47 J58">
      <formula1>999999999999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zoomScalePageLayoutView="0" workbookViewId="0" topLeftCell="A1">
      <selection activeCell="M51" sqref="M51"/>
    </sheetView>
  </sheetViews>
  <sheetFormatPr defaultColWidth="11.421875" defaultRowHeight="12.75"/>
  <cols>
    <col min="1" max="9" width="11.421875" style="45" customWidth="1"/>
    <col min="10" max="11" width="11.7109375" style="45" bestFit="1" customWidth="1"/>
    <col min="12" max="16384" width="11.421875" style="45" customWidth="1"/>
  </cols>
  <sheetData>
    <row r="1" spans="1:11" ht="12.75" customHeight="1">
      <c r="A1" s="293" t="s">
        <v>164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12.75" customHeight="1">
      <c r="A2" s="294" t="s">
        <v>344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12.75" customHeight="1">
      <c r="A3" s="296" t="s">
        <v>340</v>
      </c>
      <c r="B3" s="296"/>
      <c r="C3" s="296"/>
      <c r="D3" s="296"/>
      <c r="E3" s="296"/>
      <c r="F3" s="296"/>
      <c r="G3" s="296"/>
      <c r="H3" s="296"/>
      <c r="I3" s="296"/>
      <c r="J3" s="296"/>
      <c r="K3" s="297"/>
    </row>
    <row r="4" spans="1:11" ht="23.25">
      <c r="A4" s="295" t="s">
        <v>59</v>
      </c>
      <c r="B4" s="295"/>
      <c r="C4" s="295"/>
      <c r="D4" s="295"/>
      <c r="E4" s="295"/>
      <c r="F4" s="295"/>
      <c r="G4" s="295"/>
      <c r="H4" s="295"/>
      <c r="I4" s="50" t="s">
        <v>279</v>
      </c>
      <c r="J4" s="51" t="s">
        <v>319</v>
      </c>
      <c r="K4" s="51" t="s">
        <v>320</v>
      </c>
    </row>
    <row r="5" spans="1:11" ht="12.75">
      <c r="A5" s="292">
        <v>1</v>
      </c>
      <c r="B5" s="292"/>
      <c r="C5" s="292"/>
      <c r="D5" s="292"/>
      <c r="E5" s="292"/>
      <c r="F5" s="292"/>
      <c r="G5" s="292"/>
      <c r="H5" s="292"/>
      <c r="I5" s="52">
        <v>2</v>
      </c>
      <c r="J5" s="53" t="s">
        <v>283</v>
      </c>
      <c r="K5" s="53" t="s">
        <v>284</v>
      </c>
    </row>
    <row r="6" spans="1:11" ht="12.75">
      <c r="A6" s="238" t="s">
        <v>156</v>
      </c>
      <c r="B6" s="249"/>
      <c r="C6" s="249"/>
      <c r="D6" s="249"/>
      <c r="E6" s="249"/>
      <c r="F6" s="249"/>
      <c r="G6" s="249"/>
      <c r="H6" s="249"/>
      <c r="I6" s="290"/>
      <c r="J6" s="290"/>
      <c r="K6" s="291"/>
    </row>
    <row r="7" spans="1:11" ht="12.75">
      <c r="A7" s="214" t="s">
        <v>40</v>
      </c>
      <c r="B7" s="215"/>
      <c r="C7" s="215"/>
      <c r="D7" s="215"/>
      <c r="E7" s="215"/>
      <c r="F7" s="215"/>
      <c r="G7" s="215"/>
      <c r="H7" s="215"/>
      <c r="I7" s="1">
        <v>1</v>
      </c>
      <c r="J7" s="4">
        <v>3583000000</v>
      </c>
      <c r="K7" s="4">
        <v>1781000000</v>
      </c>
    </row>
    <row r="8" spans="1:11" ht="12.75">
      <c r="A8" s="214" t="s">
        <v>41</v>
      </c>
      <c r="B8" s="215"/>
      <c r="C8" s="215"/>
      <c r="D8" s="215"/>
      <c r="E8" s="215"/>
      <c r="F8" s="215"/>
      <c r="G8" s="215"/>
      <c r="H8" s="215"/>
      <c r="I8" s="1">
        <v>2</v>
      </c>
      <c r="J8" s="4">
        <v>1765000000</v>
      </c>
      <c r="K8" s="4">
        <v>1326000000</v>
      </c>
    </row>
    <row r="9" spans="1:11" ht="12.75">
      <c r="A9" s="214" t="s">
        <v>42</v>
      </c>
      <c r="B9" s="215"/>
      <c r="C9" s="215"/>
      <c r="D9" s="215"/>
      <c r="E9" s="215"/>
      <c r="F9" s="215"/>
      <c r="G9" s="215"/>
      <c r="H9" s="215"/>
      <c r="I9" s="1">
        <v>3</v>
      </c>
      <c r="J9" s="4"/>
      <c r="K9" s="4">
        <v>1767000000</v>
      </c>
    </row>
    <row r="10" spans="1:11" ht="12.75">
      <c r="A10" s="214" t="s">
        <v>43</v>
      </c>
      <c r="B10" s="215"/>
      <c r="C10" s="215"/>
      <c r="D10" s="215"/>
      <c r="E10" s="215"/>
      <c r="F10" s="215"/>
      <c r="G10" s="215"/>
      <c r="H10" s="215"/>
      <c r="I10" s="1">
        <v>4</v>
      </c>
      <c r="J10" s="4">
        <v>352000000</v>
      </c>
      <c r="K10" s="4"/>
    </row>
    <row r="11" spans="1:11" ht="12.75">
      <c r="A11" s="214" t="s">
        <v>44</v>
      </c>
      <c r="B11" s="215"/>
      <c r="C11" s="215"/>
      <c r="D11" s="215"/>
      <c r="E11" s="215"/>
      <c r="F11" s="215"/>
      <c r="G11" s="215"/>
      <c r="H11" s="215"/>
      <c r="I11" s="1">
        <v>5</v>
      </c>
      <c r="J11" s="4"/>
      <c r="K11" s="4"/>
    </row>
    <row r="12" spans="1:11" ht="12.75">
      <c r="A12" s="214" t="s">
        <v>51</v>
      </c>
      <c r="B12" s="215"/>
      <c r="C12" s="215"/>
      <c r="D12" s="215"/>
      <c r="E12" s="215"/>
      <c r="F12" s="215"/>
      <c r="G12" s="215"/>
      <c r="H12" s="215"/>
      <c r="I12" s="1">
        <v>6</v>
      </c>
      <c r="J12" s="4">
        <v>551000000</v>
      </c>
      <c r="K12" s="4">
        <v>1972000000</v>
      </c>
    </row>
    <row r="13" spans="1:11" ht="12.75">
      <c r="A13" s="228" t="s">
        <v>157</v>
      </c>
      <c r="B13" s="229"/>
      <c r="C13" s="229"/>
      <c r="D13" s="229"/>
      <c r="E13" s="229"/>
      <c r="F13" s="229"/>
      <c r="G13" s="229"/>
      <c r="H13" s="229"/>
      <c r="I13" s="1">
        <v>7</v>
      </c>
      <c r="J13" s="46">
        <f>SUM(J7:J12)</f>
        <v>6251000000</v>
      </c>
      <c r="K13" s="46">
        <f>SUM(K7:K12)</f>
        <v>6846000000</v>
      </c>
    </row>
    <row r="14" spans="1:11" ht="12.75">
      <c r="A14" s="214" t="s">
        <v>52</v>
      </c>
      <c r="B14" s="215"/>
      <c r="C14" s="215"/>
      <c r="D14" s="215"/>
      <c r="E14" s="215"/>
      <c r="F14" s="215"/>
      <c r="G14" s="215"/>
      <c r="H14" s="215"/>
      <c r="I14" s="1">
        <v>8</v>
      </c>
      <c r="J14" s="4">
        <v>1258000000</v>
      </c>
      <c r="K14" s="4"/>
    </row>
    <row r="15" spans="1:11" ht="12.75">
      <c r="A15" s="214" t="s">
        <v>53</v>
      </c>
      <c r="B15" s="215"/>
      <c r="C15" s="215"/>
      <c r="D15" s="215"/>
      <c r="E15" s="215"/>
      <c r="F15" s="215"/>
      <c r="G15" s="215"/>
      <c r="H15" s="215"/>
      <c r="I15" s="1">
        <v>9</v>
      </c>
      <c r="J15" s="4"/>
      <c r="K15" s="4">
        <v>1756000000</v>
      </c>
    </row>
    <row r="16" spans="1:11" ht="12.75">
      <c r="A16" s="214" t="s">
        <v>54</v>
      </c>
      <c r="B16" s="215"/>
      <c r="C16" s="215"/>
      <c r="D16" s="215"/>
      <c r="E16" s="215"/>
      <c r="F16" s="215"/>
      <c r="G16" s="215"/>
      <c r="H16" s="215"/>
      <c r="I16" s="1">
        <v>10</v>
      </c>
      <c r="J16" s="4">
        <v>1803000000</v>
      </c>
      <c r="K16" s="4">
        <v>341000000</v>
      </c>
    </row>
    <row r="17" spans="1:11" ht="12.75">
      <c r="A17" s="214" t="s">
        <v>55</v>
      </c>
      <c r="B17" s="215"/>
      <c r="C17" s="215"/>
      <c r="D17" s="215"/>
      <c r="E17" s="215"/>
      <c r="F17" s="215"/>
      <c r="G17" s="215"/>
      <c r="H17" s="215"/>
      <c r="I17" s="1">
        <v>11</v>
      </c>
      <c r="J17" s="4">
        <v>1064000000</v>
      </c>
      <c r="K17" s="4">
        <v>1305000000</v>
      </c>
    </row>
    <row r="18" spans="1:11" ht="12.75">
      <c r="A18" s="228" t="s">
        <v>158</v>
      </c>
      <c r="B18" s="229"/>
      <c r="C18" s="229"/>
      <c r="D18" s="229"/>
      <c r="E18" s="229"/>
      <c r="F18" s="229"/>
      <c r="G18" s="229"/>
      <c r="H18" s="229"/>
      <c r="I18" s="1">
        <v>12</v>
      </c>
      <c r="J18" s="46">
        <f>SUM(J14:J17)</f>
        <v>4125000000</v>
      </c>
      <c r="K18" s="46">
        <f>SUM(K14:K17)</f>
        <v>3402000000</v>
      </c>
    </row>
    <row r="19" spans="1:11" ht="12.75">
      <c r="A19" s="228" t="s">
        <v>36</v>
      </c>
      <c r="B19" s="229"/>
      <c r="C19" s="229"/>
      <c r="D19" s="229"/>
      <c r="E19" s="229"/>
      <c r="F19" s="229"/>
      <c r="G19" s="229"/>
      <c r="H19" s="229"/>
      <c r="I19" s="1">
        <v>13</v>
      </c>
      <c r="J19" s="46">
        <f>IF(J13&gt;J18,J13-J18,0)</f>
        <v>2126000000</v>
      </c>
      <c r="K19" s="46">
        <f>IF(K13&gt;K18,K13-K18,0)</f>
        <v>3444000000</v>
      </c>
    </row>
    <row r="20" spans="1:11" ht="12.75">
      <c r="A20" s="228" t="s">
        <v>37</v>
      </c>
      <c r="B20" s="229"/>
      <c r="C20" s="229"/>
      <c r="D20" s="229"/>
      <c r="E20" s="229"/>
      <c r="F20" s="229"/>
      <c r="G20" s="229"/>
      <c r="H20" s="229"/>
      <c r="I20" s="1">
        <v>14</v>
      </c>
      <c r="J20" s="48">
        <f>IF(J18&gt;J13,J18-J13,0)</f>
        <v>0</v>
      </c>
      <c r="K20" s="46">
        <f>IF(K18&gt;K13,K18-K13,0)</f>
        <v>0</v>
      </c>
    </row>
    <row r="21" spans="1:11" ht="12.75">
      <c r="A21" s="238" t="s">
        <v>159</v>
      </c>
      <c r="B21" s="249"/>
      <c r="C21" s="249"/>
      <c r="D21" s="249"/>
      <c r="E21" s="249"/>
      <c r="F21" s="249"/>
      <c r="G21" s="249"/>
      <c r="H21" s="249"/>
      <c r="I21" s="290"/>
      <c r="J21" s="290"/>
      <c r="K21" s="291"/>
    </row>
    <row r="22" spans="1:11" ht="12.75">
      <c r="A22" s="214" t="s">
        <v>178</v>
      </c>
      <c r="B22" s="215"/>
      <c r="C22" s="215"/>
      <c r="D22" s="215"/>
      <c r="E22" s="215"/>
      <c r="F22" s="215"/>
      <c r="G22" s="215"/>
      <c r="H22" s="215"/>
      <c r="I22" s="1">
        <v>15</v>
      </c>
      <c r="J22" s="3">
        <v>7000000</v>
      </c>
      <c r="K22" s="4">
        <v>7000000</v>
      </c>
    </row>
    <row r="23" spans="1:11" ht="12.75">
      <c r="A23" s="214" t="s">
        <v>179</v>
      </c>
      <c r="B23" s="215"/>
      <c r="C23" s="215"/>
      <c r="D23" s="215"/>
      <c r="E23" s="215"/>
      <c r="F23" s="215"/>
      <c r="G23" s="215"/>
      <c r="H23" s="215"/>
      <c r="I23" s="1">
        <v>16</v>
      </c>
      <c r="J23" s="3"/>
      <c r="K23" s="4">
        <v>2000000</v>
      </c>
    </row>
    <row r="24" spans="1:11" ht="12.75">
      <c r="A24" s="214" t="s">
        <v>180</v>
      </c>
      <c r="B24" s="215"/>
      <c r="C24" s="215"/>
      <c r="D24" s="215"/>
      <c r="E24" s="215"/>
      <c r="F24" s="215"/>
      <c r="G24" s="215"/>
      <c r="H24" s="215"/>
      <c r="I24" s="1">
        <v>17</v>
      </c>
      <c r="J24" s="3"/>
      <c r="K24" s="4"/>
    </row>
    <row r="25" spans="1:11" ht="12.75">
      <c r="A25" s="214" t="s">
        <v>181</v>
      </c>
      <c r="B25" s="215"/>
      <c r="C25" s="215"/>
      <c r="D25" s="215"/>
      <c r="E25" s="215"/>
      <c r="F25" s="215"/>
      <c r="G25" s="215"/>
      <c r="H25" s="215"/>
      <c r="I25" s="1">
        <v>18</v>
      </c>
      <c r="J25" s="3">
        <v>8000000</v>
      </c>
      <c r="K25" s="4">
        <v>1000000</v>
      </c>
    </row>
    <row r="26" spans="1:11" ht="12.75">
      <c r="A26" s="214" t="s">
        <v>182</v>
      </c>
      <c r="B26" s="215"/>
      <c r="C26" s="215"/>
      <c r="D26" s="215"/>
      <c r="E26" s="215"/>
      <c r="F26" s="215"/>
      <c r="G26" s="215"/>
      <c r="H26" s="215"/>
      <c r="I26" s="1">
        <v>19</v>
      </c>
      <c r="J26" s="3">
        <v>217000000</v>
      </c>
      <c r="K26" s="4">
        <v>117000000</v>
      </c>
    </row>
    <row r="27" spans="1:11" ht="12.75">
      <c r="A27" s="228" t="s">
        <v>168</v>
      </c>
      <c r="B27" s="229"/>
      <c r="C27" s="229"/>
      <c r="D27" s="229"/>
      <c r="E27" s="229"/>
      <c r="F27" s="229"/>
      <c r="G27" s="229"/>
      <c r="H27" s="229"/>
      <c r="I27" s="1">
        <v>20</v>
      </c>
      <c r="J27" s="48">
        <f>SUM(J22:J26)</f>
        <v>232000000</v>
      </c>
      <c r="K27" s="46">
        <f>SUM(K22:K26)</f>
        <v>127000000</v>
      </c>
    </row>
    <row r="28" spans="1:11" ht="12.75">
      <c r="A28" s="214" t="s">
        <v>115</v>
      </c>
      <c r="B28" s="215"/>
      <c r="C28" s="215"/>
      <c r="D28" s="215"/>
      <c r="E28" s="215"/>
      <c r="F28" s="215"/>
      <c r="G28" s="215"/>
      <c r="H28" s="215"/>
      <c r="I28" s="1">
        <v>21</v>
      </c>
      <c r="J28" s="3">
        <v>818000000</v>
      </c>
      <c r="K28" s="4">
        <v>656000000</v>
      </c>
    </row>
    <row r="29" spans="1:11" ht="12.75">
      <c r="A29" s="214" t="s">
        <v>116</v>
      </c>
      <c r="B29" s="215"/>
      <c r="C29" s="215"/>
      <c r="D29" s="215"/>
      <c r="E29" s="215"/>
      <c r="F29" s="215"/>
      <c r="G29" s="215"/>
      <c r="H29" s="215"/>
      <c r="I29" s="1">
        <v>22</v>
      </c>
      <c r="J29" s="3"/>
      <c r="K29" s="4">
        <v>18000000</v>
      </c>
    </row>
    <row r="30" spans="1:11" ht="12.75">
      <c r="A30" s="214" t="s">
        <v>16</v>
      </c>
      <c r="B30" s="215"/>
      <c r="C30" s="215"/>
      <c r="D30" s="215"/>
      <c r="E30" s="215"/>
      <c r="F30" s="215"/>
      <c r="G30" s="215"/>
      <c r="H30" s="215"/>
      <c r="I30" s="1">
        <v>23</v>
      </c>
      <c r="J30" s="3">
        <v>972000000</v>
      </c>
      <c r="K30" s="4"/>
    </row>
    <row r="31" spans="1:11" ht="12.75">
      <c r="A31" s="228" t="s">
        <v>5</v>
      </c>
      <c r="B31" s="229"/>
      <c r="C31" s="229"/>
      <c r="D31" s="229"/>
      <c r="E31" s="229"/>
      <c r="F31" s="229"/>
      <c r="G31" s="229"/>
      <c r="H31" s="229"/>
      <c r="I31" s="1">
        <v>24</v>
      </c>
      <c r="J31" s="48">
        <f>SUM(J28:J30)</f>
        <v>1790000000</v>
      </c>
      <c r="K31" s="46">
        <f>SUM(K28:K30)</f>
        <v>674000000</v>
      </c>
    </row>
    <row r="32" spans="1:11" ht="12.75">
      <c r="A32" s="228" t="s">
        <v>38</v>
      </c>
      <c r="B32" s="229"/>
      <c r="C32" s="229"/>
      <c r="D32" s="229"/>
      <c r="E32" s="229"/>
      <c r="F32" s="229"/>
      <c r="G32" s="229"/>
      <c r="H32" s="229"/>
      <c r="I32" s="1">
        <v>25</v>
      </c>
      <c r="J32" s="48">
        <f>IF(J27&gt;J31,J27-J31,0)</f>
        <v>0</v>
      </c>
      <c r="K32" s="46">
        <f>IF(K27&gt;K31,K27-K31,0)</f>
        <v>0</v>
      </c>
    </row>
    <row r="33" spans="1:11" ht="12.75">
      <c r="A33" s="228" t="s">
        <v>39</v>
      </c>
      <c r="B33" s="229"/>
      <c r="C33" s="229"/>
      <c r="D33" s="229"/>
      <c r="E33" s="229"/>
      <c r="F33" s="229"/>
      <c r="G33" s="229"/>
      <c r="H33" s="229"/>
      <c r="I33" s="1">
        <v>26</v>
      </c>
      <c r="J33" s="48">
        <f>IF(J31&gt;J27,J31-J27,0)</f>
        <v>1558000000</v>
      </c>
      <c r="K33" s="46">
        <f>IF(K31&gt;K27,K31-K27,0)</f>
        <v>547000000</v>
      </c>
    </row>
    <row r="34" spans="1:11" ht="12.75">
      <c r="A34" s="238" t="s">
        <v>160</v>
      </c>
      <c r="B34" s="249"/>
      <c r="C34" s="249"/>
      <c r="D34" s="249"/>
      <c r="E34" s="249"/>
      <c r="F34" s="249"/>
      <c r="G34" s="249"/>
      <c r="H34" s="249"/>
      <c r="I34" s="290"/>
      <c r="J34" s="290"/>
      <c r="K34" s="291"/>
    </row>
    <row r="35" spans="1:11" ht="12.75">
      <c r="A35" s="214" t="s">
        <v>174</v>
      </c>
      <c r="B35" s="215"/>
      <c r="C35" s="215"/>
      <c r="D35" s="215"/>
      <c r="E35" s="215"/>
      <c r="F35" s="215"/>
      <c r="G35" s="215"/>
      <c r="H35" s="215"/>
      <c r="I35" s="1">
        <v>27</v>
      </c>
      <c r="J35" s="3"/>
      <c r="K35" s="4"/>
    </row>
    <row r="36" spans="1:11" ht="12.75">
      <c r="A36" s="214" t="s">
        <v>29</v>
      </c>
      <c r="B36" s="215"/>
      <c r="C36" s="215"/>
      <c r="D36" s="215"/>
      <c r="E36" s="215"/>
      <c r="F36" s="215"/>
      <c r="G36" s="215"/>
      <c r="H36" s="215"/>
      <c r="I36" s="1">
        <v>28</v>
      </c>
      <c r="J36" s="3">
        <v>14490000000</v>
      </c>
      <c r="K36" s="4">
        <v>11213000000</v>
      </c>
    </row>
    <row r="37" spans="1:11" ht="12.75">
      <c r="A37" s="214" t="s">
        <v>30</v>
      </c>
      <c r="B37" s="215"/>
      <c r="C37" s="215"/>
      <c r="D37" s="215"/>
      <c r="E37" s="215"/>
      <c r="F37" s="215"/>
      <c r="G37" s="215"/>
      <c r="H37" s="215"/>
      <c r="I37" s="1">
        <v>29</v>
      </c>
      <c r="J37" s="3">
        <v>14000000</v>
      </c>
      <c r="K37" s="4"/>
    </row>
    <row r="38" spans="1:11" ht="12.75">
      <c r="A38" s="228" t="s">
        <v>68</v>
      </c>
      <c r="B38" s="229"/>
      <c r="C38" s="229"/>
      <c r="D38" s="229"/>
      <c r="E38" s="229"/>
      <c r="F38" s="229"/>
      <c r="G38" s="229"/>
      <c r="H38" s="229"/>
      <c r="I38" s="1">
        <v>30</v>
      </c>
      <c r="J38" s="48">
        <f>SUM(J35:J37)</f>
        <v>14504000000</v>
      </c>
      <c r="K38" s="46">
        <f>SUM(K35:K37)</f>
        <v>11213000000</v>
      </c>
    </row>
    <row r="39" spans="1:11" ht="12.75">
      <c r="A39" s="214" t="s">
        <v>31</v>
      </c>
      <c r="B39" s="215"/>
      <c r="C39" s="215"/>
      <c r="D39" s="215"/>
      <c r="E39" s="215"/>
      <c r="F39" s="215"/>
      <c r="G39" s="215"/>
      <c r="H39" s="215"/>
      <c r="I39" s="1">
        <v>31</v>
      </c>
      <c r="J39" s="3">
        <v>14288000000</v>
      </c>
      <c r="K39" s="4">
        <v>13775000000</v>
      </c>
    </row>
    <row r="40" spans="1:256" s="130" customFormat="1" ht="12.75">
      <c r="A40" s="284" t="s">
        <v>32</v>
      </c>
      <c r="B40" s="285"/>
      <c r="C40" s="285"/>
      <c r="D40" s="285"/>
      <c r="E40" s="285"/>
      <c r="F40" s="285"/>
      <c r="G40" s="285"/>
      <c r="H40" s="285"/>
      <c r="I40" s="129">
        <v>32</v>
      </c>
      <c r="J40" s="145">
        <v>480000000</v>
      </c>
      <c r="K40" s="126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  <c r="IV40" s="45"/>
    </row>
    <row r="41" spans="1:256" s="130" customFormat="1" ht="12.75">
      <c r="A41" s="284" t="s">
        <v>33</v>
      </c>
      <c r="B41" s="285"/>
      <c r="C41" s="285"/>
      <c r="D41" s="285"/>
      <c r="E41" s="285"/>
      <c r="F41" s="285"/>
      <c r="G41" s="285"/>
      <c r="H41" s="285"/>
      <c r="I41" s="129">
        <v>33</v>
      </c>
      <c r="J41" s="145"/>
      <c r="K41" s="126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</row>
    <row r="42" spans="1:256" s="130" customFormat="1" ht="12.75">
      <c r="A42" s="284" t="s">
        <v>34</v>
      </c>
      <c r="B42" s="285"/>
      <c r="C42" s="285"/>
      <c r="D42" s="285"/>
      <c r="E42" s="285"/>
      <c r="F42" s="285"/>
      <c r="G42" s="285"/>
      <c r="H42" s="285"/>
      <c r="I42" s="129">
        <v>34</v>
      </c>
      <c r="J42" s="145"/>
      <c r="K42" s="126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</row>
    <row r="43" spans="1:256" s="130" customFormat="1" ht="12.75">
      <c r="A43" s="284" t="s">
        <v>35</v>
      </c>
      <c r="B43" s="285"/>
      <c r="C43" s="285"/>
      <c r="D43" s="285"/>
      <c r="E43" s="285"/>
      <c r="F43" s="285"/>
      <c r="G43" s="285"/>
      <c r="H43" s="285"/>
      <c r="I43" s="129">
        <v>35</v>
      </c>
      <c r="J43" s="145">
        <f>82000000</f>
        <v>82000000</v>
      </c>
      <c r="K43" s="126">
        <f>129000000</f>
        <v>129000000</v>
      </c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</row>
    <row r="44" spans="1:256" s="130" customFormat="1" ht="12.75">
      <c r="A44" s="259" t="s">
        <v>69</v>
      </c>
      <c r="B44" s="260"/>
      <c r="C44" s="260"/>
      <c r="D44" s="260"/>
      <c r="E44" s="260"/>
      <c r="F44" s="260"/>
      <c r="G44" s="260"/>
      <c r="H44" s="260"/>
      <c r="I44" s="129">
        <v>36</v>
      </c>
      <c r="J44" s="146">
        <f>SUM(J39:J43)</f>
        <v>14850000000</v>
      </c>
      <c r="K44" s="146">
        <f>SUM(K39:K43)</f>
        <v>13904000000</v>
      </c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  <c r="IV44" s="45"/>
    </row>
    <row r="45" spans="1:256" s="130" customFormat="1" ht="12.75">
      <c r="A45" s="259" t="s">
        <v>17</v>
      </c>
      <c r="B45" s="260"/>
      <c r="C45" s="260"/>
      <c r="D45" s="260"/>
      <c r="E45" s="260"/>
      <c r="F45" s="260"/>
      <c r="G45" s="260"/>
      <c r="H45" s="260"/>
      <c r="I45" s="129">
        <v>37</v>
      </c>
      <c r="J45" s="146">
        <f>IF(J38&gt;J44,J38-J44,0)</f>
        <v>0</v>
      </c>
      <c r="K45" s="128">
        <f>IF(K38&gt;K44,K38-K44,0)</f>
        <v>0</v>
      </c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256" s="130" customFormat="1" ht="12.75">
      <c r="A46" s="259" t="s">
        <v>18</v>
      </c>
      <c r="B46" s="260"/>
      <c r="C46" s="260"/>
      <c r="D46" s="260"/>
      <c r="E46" s="260"/>
      <c r="F46" s="260"/>
      <c r="G46" s="260"/>
      <c r="H46" s="260"/>
      <c r="I46" s="129">
        <v>38</v>
      </c>
      <c r="J46" s="146">
        <f>IF(J44&gt;J38,J44-J38,0)</f>
        <v>346000000</v>
      </c>
      <c r="K46" s="128">
        <f>IF(K44&gt;K38,K44-K38,0)</f>
        <v>2691000000</v>
      </c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</row>
    <row r="47" spans="1:256" s="130" customFormat="1" ht="12.75">
      <c r="A47" s="284" t="s">
        <v>70</v>
      </c>
      <c r="B47" s="285"/>
      <c r="C47" s="285"/>
      <c r="D47" s="285"/>
      <c r="E47" s="285"/>
      <c r="F47" s="285"/>
      <c r="G47" s="285"/>
      <c r="H47" s="285"/>
      <c r="I47" s="129">
        <v>39</v>
      </c>
      <c r="J47" s="146">
        <f>IF(J19-J20+J32-J33+J45-J46&gt;0,J19-J20+J32-J33+J45-J46,0)</f>
        <v>222000000</v>
      </c>
      <c r="K47" s="128">
        <f>IF(K19-K20+K32-K33+K45-K46&gt;0,K19-K20+K32-K33+K45-K46,0)</f>
        <v>206000000</v>
      </c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130" customFormat="1" ht="12.75">
      <c r="A48" s="284" t="s">
        <v>71</v>
      </c>
      <c r="B48" s="285"/>
      <c r="C48" s="285"/>
      <c r="D48" s="285"/>
      <c r="E48" s="285"/>
      <c r="F48" s="285"/>
      <c r="G48" s="285"/>
      <c r="H48" s="285"/>
      <c r="I48" s="129">
        <v>40</v>
      </c>
      <c r="J48" s="146">
        <f>IF(J20-J19+J33-J32+J46-J45&gt;0,J20-J19+J33-J32+J46-J45,0)</f>
        <v>0</v>
      </c>
      <c r="K48" s="128">
        <f>IF(K20-K19+K33-K32+K46-K45&gt;0,K20-K19+K33-K32+K46-K45,0)</f>
        <v>0</v>
      </c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</row>
    <row r="49" spans="1:256" s="130" customFormat="1" ht="12.75">
      <c r="A49" s="284" t="s">
        <v>161</v>
      </c>
      <c r="B49" s="285"/>
      <c r="C49" s="285"/>
      <c r="D49" s="285"/>
      <c r="E49" s="285"/>
      <c r="F49" s="285"/>
      <c r="G49" s="285"/>
      <c r="H49" s="285"/>
      <c r="I49" s="129">
        <v>41</v>
      </c>
      <c r="J49" s="145">
        <v>260000000</v>
      </c>
      <c r="K49" s="126">
        <v>229000000</v>
      </c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</row>
    <row r="50" spans="1:11" ht="12.75">
      <c r="A50" s="214" t="s">
        <v>175</v>
      </c>
      <c r="B50" s="215"/>
      <c r="C50" s="215"/>
      <c r="D50" s="215"/>
      <c r="E50" s="215"/>
      <c r="F50" s="215"/>
      <c r="G50" s="215"/>
      <c r="H50" s="215"/>
      <c r="I50" s="1">
        <v>42</v>
      </c>
      <c r="J50" s="3">
        <f>J47</f>
        <v>222000000</v>
      </c>
      <c r="K50" s="4">
        <f>K47</f>
        <v>206000000</v>
      </c>
    </row>
    <row r="51" spans="1:11" ht="12.75">
      <c r="A51" s="214" t="s">
        <v>176</v>
      </c>
      <c r="B51" s="215"/>
      <c r="C51" s="215"/>
      <c r="D51" s="215"/>
      <c r="E51" s="215"/>
      <c r="F51" s="215"/>
      <c r="G51" s="215"/>
      <c r="H51" s="215"/>
      <c r="I51" s="1">
        <v>43</v>
      </c>
      <c r="J51" s="3">
        <f>J48</f>
        <v>0</v>
      </c>
      <c r="K51" s="4">
        <f>K48</f>
        <v>0</v>
      </c>
    </row>
    <row r="52" spans="1:11" ht="12.75">
      <c r="A52" s="254" t="s">
        <v>177</v>
      </c>
      <c r="B52" s="255"/>
      <c r="C52" s="255"/>
      <c r="D52" s="255"/>
      <c r="E52" s="255"/>
      <c r="F52" s="255"/>
      <c r="G52" s="255"/>
      <c r="H52" s="255"/>
      <c r="I52" s="2">
        <v>44</v>
      </c>
      <c r="J52" s="49">
        <f>J49+J50-J51</f>
        <v>482000000</v>
      </c>
      <c r="K52" s="47">
        <f>K49+K50-K51</f>
        <v>435000000</v>
      </c>
    </row>
  </sheetData>
  <sheetProtection/>
  <mergeCells count="52">
    <mergeCell ref="A1:K1"/>
    <mergeCell ref="A2:K2"/>
    <mergeCell ref="A4:H4"/>
    <mergeCell ref="A9:H9"/>
    <mergeCell ref="A3:K3"/>
    <mergeCell ref="A11:H11"/>
    <mergeCell ref="A12:H12"/>
    <mergeCell ref="A5:H5"/>
    <mergeCell ref="A6:K6"/>
    <mergeCell ref="A7:H7"/>
    <mergeCell ref="A8:H8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K2 A4:K65536"/>
  </dataValidation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6384" width="11.421875" style="45" customWidth="1"/>
  </cols>
  <sheetData>
    <row r="1" spans="1:11" ht="12.75" customHeight="1">
      <c r="A1" s="293" t="s">
        <v>197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12.75" customHeight="1">
      <c r="A2" s="303" t="s">
        <v>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2.75">
      <c r="A3" s="302" t="s">
        <v>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ht="23.25">
      <c r="A4" s="295" t="s">
        <v>59</v>
      </c>
      <c r="B4" s="295"/>
      <c r="C4" s="295"/>
      <c r="D4" s="295"/>
      <c r="E4" s="295"/>
      <c r="F4" s="295"/>
      <c r="G4" s="295"/>
      <c r="H4" s="295"/>
      <c r="I4" s="50" t="s">
        <v>279</v>
      </c>
      <c r="J4" s="51" t="s">
        <v>319</v>
      </c>
      <c r="K4" s="51" t="s">
        <v>320</v>
      </c>
    </row>
    <row r="5" spans="1:11" ht="12.75">
      <c r="A5" s="304">
        <v>1</v>
      </c>
      <c r="B5" s="304"/>
      <c r="C5" s="304"/>
      <c r="D5" s="304"/>
      <c r="E5" s="304"/>
      <c r="F5" s="304"/>
      <c r="G5" s="304"/>
      <c r="H5" s="304"/>
      <c r="I5" s="56">
        <v>2</v>
      </c>
      <c r="J5" s="57" t="s">
        <v>283</v>
      </c>
      <c r="K5" s="57" t="s">
        <v>284</v>
      </c>
    </row>
    <row r="6" spans="1:11" ht="12.75">
      <c r="A6" s="238" t="s">
        <v>156</v>
      </c>
      <c r="B6" s="249"/>
      <c r="C6" s="249"/>
      <c r="D6" s="249"/>
      <c r="E6" s="249"/>
      <c r="F6" s="249"/>
      <c r="G6" s="249"/>
      <c r="H6" s="249"/>
      <c r="I6" s="290"/>
      <c r="J6" s="290"/>
      <c r="K6" s="291"/>
    </row>
    <row r="7" spans="1:11" ht="12.75">
      <c r="A7" s="214" t="s">
        <v>199</v>
      </c>
      <c r="B7" s="215"/>
      <c r="C7" s="215"/>
      <c r="D7" s="215"/>
      <c r="E7" s="215"/>
      <c r="F7" s="215"/>
      <c r="G7" s="215"/>
      <c r="H7" s="215"/>
      <c r="I7" s="1">
        <v>1</v>
      </c>
      <c r="J7" s="3"/>
      <c r="K7" s="4"/>
    </row>
    <row r="8" spans="1:11" ht="12.75">
      <c r="A8" s="214" t="s">
        <v>119</v>
      </c>
      <c r="B8" s="215"/>
      <c r="C8" s="215"/>
      <c r="D8" s="215"/>
      <c r="E8" s="215"/>
      <c r="F8" s="215"/>
      <c r="G8" s="215"/>
      <c r="H8" s="215"/>
      <c r="I8" s="1">
        <v>2</v>
      </c>
      <c r="J8" s="3"/>
      <c r="K8" s="4"/>
    </row>
    <row r="9" spans="1:11" ht="12.75">
      <c r="A9" s="214" t="s">
        <v>120</v>
      </c>
      <c r="B9" s="215"/>
      <c r="C9" s="215"/>
      <c r="D9" s="215"/>
      <c r="E9" s="215"/>
      <c r="F9" s="215"/>
      <c r="G9" s="215"/>
      <c r="H9" s="215"/>
      <c r="I9" s="1">
        <v>3</v>
      </c>
      <c r="J9" s="3"/>
      <c r="K9" s="4"/>
    </row>
    <row r="10" spans="1:11" ht="12.75">
      <c r="A10" s="214" t="s">
        <v>121</v>
      </c>
      <c r="B10" s="215"/>
      <c r="C10" s="215"/>
      <c r="D10" s="215"/>
      <c r="E10" s="215"/>
      <c r="F10" s="215"/>
      <c r="G10" s="215"/>
      <c r="H10" s="215"/>
      <c r="I10" s="1">
        <v>4</v>
      </c>
      <c r="J10" s="3"/>
      <c r="K10" s="4"/>
    </row>
    <row r="11" spans="1:11" ht="12.75">
      <c r="A11" s="214" t="s">
        <v>122</v>
      </c>
      <c r="B11" s="215"/>
      <c r="C11" s="215"/>
      <c r="D11" s="215"/>
      <c r="E11" s="215"/>
      <c r="F11" s="215"/>
      <c r="G11" s="215"/>
      <c r="H11" s="215"/>
      <c r="I11" s="1">
        <v>5</v>
      </c>
      <c r="J11" s="3"/>
      <c r="K11" s="4"/>
    </row>
    <row r="12" spans="1:11" ht="12.75">
      <c r="A12" s="228" t="s">
        <v>198</v>
      </c>
      <c r="B12" s="229"/>
      <c r="C12" s="229"/>
      <c r="D12" s="229"/>
      <c r="E12" s="229"/>
      <c r="F12" s="229"/>
      <c r="G12" s="229"/>
      <c r="H12" s="229"/>
      <c r="I12" s="1">
        <v>6</v>
      </c>
      <c r="J12" s="48">
        <f>SUM(J7:J11)</f>
        <v>0</v>
      </c>
      <c r="K12" s="46">
        <f>SUM(K7:K11)</f>
        <v>0</v>
      </c>
    </row>
    <row r="13" spans="1:11" ht="12.75">
      <c r="A13" s="214" t="s">
        <v>123</v>
      </c>
      <c r="B13" s="215"/>
      <c r="C13" s="215"/>
      <c r="D13" s="215"/>
      <c r="E13" s="215"/>
      <c r="F13" s="215"/>
      <c r="G13" s="215"/>
      <c r="H13" s="215"/>
      <c r="I13" s="1">
        <v>7</v>
      </c>
      <c r="J13" s="3"/>
      <c r="K13" s="4"/>
    </row>
    <row r="14" spans="1:11" ht="12.75">
      <c r="A14" s="214" t="s">
        <v>124</v>
      </c>
      <c r="B14" s="215"/>
      <c r="C14" s="215"/>
      <c r="D14" s="215"/>
      <c r="E14" s="215"/>
      <c r="F14" s="215"/>
      <c r="G14" s="215"/>
      <c r="H14" s="215"/>
      <c r="I14" s="1">
        <v>8</v>
      </c>
      <c r="J14" s="3"/>
      <c r="K14" s="4"/>
    </row>
    <row r="15" spans="1:11" ht="12.75">
      <c r="A15" s="214" t="s">
        <v>125</v>
      </c>
      <c r="B15" s="215"/>
      <c r="C15" s="215"/>
      <c r="D15" s="215"/>
      <c r="E15" s="215"/>
      <c r="F15" s="215"/>
      <c r="G15" s="215"/>
      <c r="H15" s="215"/>
      <c r="I15" s="1">
        <v>9</v>
      </c>
      <c r="J15" s="3"/>
      <c r="K15" s="4"/>
    </row>
    <row r="16" spans="1:11" ht="12.75">
      <c r="A16" s="214" t="s">
        <v>126</v>
      </c>
      <c r="B16" s="215"/>
      <c r="C16" s="215"/>
      <c r="D16" s="215"/>
      <c r="E16" s="215"/>
      <c r="F16" s="215"/>
      <c r="G16" s="215"/>
      <c r="H16" s="215"/>
      <c r="I16" s="1">
        <v>10</v>
      </c>
      <c r="J16" s="3"/>
      <c r="K16" s="4"/>
    </row>
    <row r="17" spans="1:11" ht="12.75">
      <c r="A17" s="214" t="s">
        <v>127</v>
      </c>
      <c r="B17" s="215"/>
      <c r="C17" s="215"/>
      <c r="D17" s="215"/>
      <c r="E17" s="215"/>
      <c r="F17" s="215"/>
      <c r="G17" s="215"/>
      <c r="H17" s="215"/>
      <c r="I17" s="1">
        <v>11</v>
      </c>
      <c r="J17" s="3"/>
      <c r="K17" s="4"/>
    </row>
    <row r="18" spans="1:11" ht="12.75">
      <c r="A18" s="214" t="s">
        <v>128</v>
      </c>
      <c r="B18" s="215"/>
      <c r="C18" s="215"/>
      <c r="D18" s="215"/>
      <c r="E18" s="215"/>
      <c r="F18" s="215"/>
      <c r="G18" s="215"/>
      <c r="H18" s="215"/>
      <c r="I18" s="1">
        <v>12</v>
      </c>
      <c r="J18" s="3"/>
      <c r="K18" s="4"/>
    </row>
    <row r="19" spans="1:11" ht="12.75">
      <c r="A19" s="228" t="s">
        <v>47</v>
      </c>
      <c r="B19" s="229"/>
      <c r="C19" s="229"/>
      <c r="D19" s="229"/>
      <c r="E19" s="229"/>
      <c r="F19" s="229"/>
      <c r="G19" s="229"/>
      <c r="H19" s="229"/>
      <c r="I19" s="1">
        <v>13</v>
      </c>
      <c r="J19" s="48">
        <f>SUM(J13:J18)</f>
        <v>0</v>
      </c>
      <c r="K19" s="46">
        <f>SUM(K13:K18)</f>
        <v>0</v>
      </c>
    </row>
    <row r="20" spans="1:11" ht="12.75">
      <c r="A20" s="228" t="s">
        <v>108</v>
      </c>
      <c r="B20" s="298"/>
      <c r="C20" s="298"/>
      <c r="D20" s="298"/>
      <c r="E20" s="298"/>
      <c r="F20" s="298"/>
      <c r="G20" s="298"/>
      <c r="H20" s="299"/>
      <c r="I20" s="1">
        <v>14</v>
      </c>
      <c r="J20" s="48">
        <f>IF(J12&gt;J19,J12-J19,0)</f>
        <v>0</v>
      </c>
      <c r="K20" s="46">
        <f>IF(K12&gt;K19,K12-K19,0)</f>
        <v>0</v>
      </c>
    </row>
    <row r="21" spans="1:11" ht="12.75">
      <c r="A21" s="235" t="s">
        <v>109</v>
      </c>
      <c r="B21" s="300"/>
      <c r="C21" s="300"/>
      <c r="D21" s="300"/>
      <c r="E21" s="300"/>
      <c r="F21" s="300"/>
      <c r="G21" s="300"/>
      <c r="H21" s="301"/>
      <c r="I21" s="1">
        <v>15</v>
      </c>
      <c r="J21" s="48">
        <f>IF(J19&gt;J12,J19-J12,0)</f>
        <v>0</v>
      </c>
      <c r="K21" s="46">
        <f>IF(K19&gt;K12,K19-K12,0)</f>
        <v>0</v>
      </c>
    </row>
    <row r="22" spans="1:11" ht="12.75">
      <c r="A22" s="238" t="s">
        <v>159</v>
      </c>
      <c r="B22" s="249"/>
      <c r="C22" s="249"/>
      <c r="D22" s="249"/>
      <c r="E22" s="249"/>
      <c r="F22" s="249"/>
      <c r="G22" s="249"/>
      <c r="H22" s="249"/>
      <c r="I22" s="290"/>
      <c r="J22" s="290"/>
      <c r="K22" s="291"/>
    </row>
    <row r="23" spans="1:11" ht="12.75">
      <c r="A23" s="214" t="s">
        <v>165</v>
      </c>
      <c r="B23" s="215"/>
      <c r="C23" s="215"/>
      <c r="D23" s="215"/>
      <c r="E23" s="215"/>
      <c r="F23" s="215"/>
      <c r="G23" s="215"/>
      <c r="H23" s="215"/>
      <c r="I23" s="1">
        <v>16</v>
      </c>
      <c r="J23" s="3"/>
      <c r="K23" s="4"/>
    </row>
    <row r="24" spans="1:11" ht="12.75">
      <c r="A24" s="214" t="s">
        <v>166</v>
      </c>
      <c r="B24" s="215"/>
      <c r="C24" s="215"/>
      <c r="D24" s="215"/>
      <c r="E24" s="215"/>
      <c r="F24" s="215"/>
      <c r="G24" s="215"/>
      <c r="H24" s="215"/>
      <c r="I24" s="1">
        <v>17</v>
      </c>
      <c r="J24" s="3"/>
      <c r="K24" s="4"/>
    </row>
    <row r="25" spans="1:11" ht="12.75">
      <c r="A25" s="214" t="s">
        <v>321</v>
      </c>
      <c r="B25" s="215"/>
      <c r="C25" s="215"/>
      <c r="D25" s="215"/>
      <c r="E25" s="215"/>
      <c r="F25" s="215"/>
      <c r="G25" s="215"/>
      <c r="H25" s="215"/>
      <c r="I25" s="1">
        <v>18</v>
      </c>
      <c r="J25" s="3"/>
      <c r="K25" s="4"/>
    </row>
    <row r="26" spans="1:11" ht="12.75">
      <c r="A26" s="214" t="s">
        <v>322</v>
      </c>
      <c r="B26" s="215"/>
      <c r="C26" s="215"/>
      <c r="D26" s="215"/>
      <c r="E26" s="215"/>
      <c r="F26" s="215"/>
      <c r="G26" s="215"/>
      <c r="H26" s="215"/>
      <c r="I26" s="1">
        <v>19</v>
      </c>
      <c r="J26" s="3"/>
      <c r="K26" s="4"/>
    </row>
    <row r="27" spans="1:11" ht="12.75">
      <c r="A27" s="214" t="s">
        <v>167</v>
      </c>
      <c r="B27" s="215"/>
      <c r="C27" s="215"/>
      <c r="D27" s="215"/>
      <c r="E27" s="215"/>
      <c r="F27" s="215"/>
      <c r="G27" s="215"/>
      <c r="H27" s="215"/>
      <c r="I27" s="1">
        <v>20</v>
      </c>
      <c r="J27" s="3"/>
      <c r="K27" s="4"/>
    </row>
    <row r="28" spans="1:11" ht="12.75">
      <c r="A28" s="228" t="s">
        <v>114</v>
      </c>
      <c r="B28" s="229"/>
      <c r="C28" s="229"/>
      <c r="D28" s="229"/>
      <c r="E28" s="229"/>
      <c r="F28" s="229"/>
      <c r="G28" s="229"/>
      <c r="H28" s="229"/>
      <c r="I28" s="1">
        <v>21</v>
      </c>
      <c r="J28" s="48">
        <f>SUM(J23:J27)</f>
        <v>0</v>
      </c>
      <c r="K28" s="46">
        <f>SUM(K23:K27)</f>
        <v>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3"/>
      <c r="K29" s="4"/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3"/>
      <c r="K30" s="4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3"/>
      <c r="K31" s="4"/>
    </row>
    <row r="32" spans="1:11" ht="12.75">
      <c r="A32" s="228" t="s">
        <v>48</v>
      </c>
      <c r="B32" s="229"/>
      <c r="C32" s="229"/>
      <c r="D32" s="229"/>
      <c r="E32" s="229"/>
      <c r="F32" s="229"/>
      <c r="G32" s="229"/>
      <c r="H32" s="229"/>
      <c r="I32" s="1">
        <v>25</v>
      </c>
      <c r="J32" s="48">
        <f>SUM(J29:J31)</f>
        <v>0</v>
      </c>
      <c r="K32" s="46">
        <f>SUM(K29:K31)</f>
        <v>0</v>
      </c>
    </row>
    <row r="33" spans="1:11" ht="12.75">
      <c r="A33" s="228" t="s">
        <v>110</v>
      </c>
      <c r="B33" s="229"/>
      <c r="C33" s="229"/>
      <c r="D33" s="229"/>
      <c r="E33" s="229"/>
      <c r="F33" s="229"/>
      <c r="G33" s="229"/>
      <c r="H33" s="229"/>
      <c r="I33" s="1">
        <v>26</v>
      </c>
      <c r="J33" s="48">
        <f>IF(J28&gt;J32,J28-J32,0)</f>
        <v>0</v>
      </c>
      <c r="K33" s="46">
        <f>IF(K28&gt;K32,K28-K32,0)</f>
        <v>0</v>
      </c>
    </row>
    <row r="34" spans="1:11" ht="12.75">
      <c r="A34" s="228" t="s">
        <v>111</v>
      </c>
      <c r="B34" s="229"/>
      <c r="C34" s="229"/>
      <c r="D34" s="229"/>
      <c r="E34" s="229"/>
      <c r="F34" s="229"/>
      <c r="G34" s="229"/>
      <c r="H34" s="229"/>
      <c r="I34" s="1">
        <v>27</v>
      </c>
      <c r="J34" s="48">
        <f>IF(J32&gt;J28,J32-J28,0)</f>
        <v>0</v>
      </c>
      <c r="K34" s="46">
        <f>IF(K32&gt;K28,K32-K28,0)</f>
        <v>0</v>
      </c>
    </row>
    <row r="35" spans="1:11" ht="12.75">
      <c r="A35" s="238" t="s">
        <v>160</v>
      </c>
      <c r="B35" s="249"/>
      <c r="C35" s="249"/>
      <c r="D35" s="249"/>
      <c r="E35" s="249"/>
      <c r="F35" s="249"/>
      <c r="G35" s="249"/>
      <c r="H35" s="249"/>
      <c r="I35" s="290">
        <v>0</v>
      </c>
      <c r="J35" s="290"/>
      <c r="K35" s="291"/>
    </row>
    <row r="36" spans="1:11" ht="12.75">
      <c r="A36" s="214" t="s">
        <v>174</v>
      </c>
      <c r="B36" s="215"/>
      <c r="C36" s="215"/>
      <c r="D36" s="215"/>
      <c r="E36" s="215"/>
      <c r="F36" s="215"/>
      <c r="G36" s="215"/>
      <c r="H36" s="215"/>
      <c r="I36" s="1">
        <v>28</v>
      </c>
      <c r="J36" s="3"/>
      <c r="K36" s="4"/>
    </row>
    <row r="37" spans="1:11" ht="12.75">
      <c r="A37" s="214" t="s">
        <v>29</v>
      </c>
      <c r="B37" s="215"/>
      <c r="C37" s="215"/>
      <c r="D37" s="215"/>
      <c r="E37" s="215"/>
      <c r="F37" s="215"/>
      <c r="G37" s="215"/>
      <c r="H37" s="215"/>
      <c r="I37" s="1">
        <v>29</v>
      </c>
      <c r="J37" s="3"/>
      <c r="K37" s="4"/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5"/>
      <c r="I38" s="1">
        <v>30</v>
      </c>
      <c r="J38" s="3"/>
      <c r="K38" s="4"/>
    </row>
    <row r="39" spans="1:11" ht="12.75">
      <c r="A39" s="228" t="s">
        <v>49</v>
      </c>
      <c r="B39" s="229"/>
      <c r="C39" s="229"/>
      <c r="D39" s="229"/>
      <c r="E39" s="229"/>
      <c r="F39" s="229"/>
      <c r="G39" s="229"/>
      <c r="H39" s="229"/>
      <c r="I39" s="1">
        <v>31</v>
      </c>
      <c r="J39" s="48">
        <f>SUM(J36:J38)</f>
        <v>0</v>
      </c>
      <c r="K39" s="46">
        <f>SUM(K36:K38)</f>
        <v>0</v>
      </c>
    </row>
    <row r="40" spans="1:11" ht="12.75">
      <c r="A40" s="214" t="s">
        <v>31</v>
      </c>
      <c r="B40" s="215"/>
      <c r="C40" s="215"/>
      <c r="D40" s="215"/>
      <c r="E40" s="215"/>
      <c r="F40" s="215"/>
      <c r="G40" s="215"/>
      <c r="H40" s="215"/>
      <c r="I40" s="1">
        <v>32</v>
      </c>
      <c r="J40" s="3"/>
      <c r="K40" s="4"/>
    </row>
    <row r="41" spans="1:11" ht="12.75">
      <c r="A41" s="214" t="s">
        <v>32</v>
      </c>
      <c r="B41" s="215"/>
      <c r="C41" s="215"/>
      <c r="D41" s="215"/>
      <c r="E41" s="215"/>
      <c r="F41" s="215"/>
      <c r="G41" s="215"/>
      <c r="H41" s="215"/>
      <c r="I41" s="1">
        <v>33</v>
      </c>
      <c r="J41" s="3"/>
      <c r="K41" s="4"/>
    </row>
    <row r="42" spans="1:11" ht="12.75">
      <c r="A42" s="214" t="s">
        <v>33</v>
      </c>
      <c r="B42" s="215"/>
      <c r="C42" s="215"/>
      <c r="D42" s="215"/>
      <c r="E42" s="215"/>
      <c r="F42" s="215"/>
      <c r="G42" s="215"/>
      <c r="H42" s="215"/>
      <c r="I42" s="1">
        <v>34</v>
      </c>
      <c r="J42" s="3"/>
      <c r="K42" s="4"/>
    </row>
    <row r="43" spans="1:11" ht="12.75">
      <c r="A43" s="214" t="s">
        <v>34</v>
      </c>
      <c r="B43" s="215"/>
      <c r="C43" s="215"/>
      <c r="D43" s="215"/>
      <c r="E43" s="215"/>
      <c r="F43" s="215"/>
      <c r="G43" s="215"/>
      <c r="H43" s="215"/>
      <c r="I43" s="1">
        <v>35</v>
      </c>
      <c r="J43" s="3"/>
      <c r="K43" s="4"/>
    </row>
    <row r="44" spans="1:11" ht="12.75">
      <c r="A44" s="214" t="s">
        <v>35</v>
      </c>
      <c r="B44" s="215"/>
      <c r="C44" s="215"/>
      <c r="D44" s="215"/>
      <c r="E44" s="215"/>
      <c r="F44" s="215"/>
      <c r="G44" s="215"/>
      <c r="H44" s="215"/>
      <c r="I44" s="1">
        <v>36</v>
      </c>
      <c r="J44" s="3"/>
      <c r="K44" s="4"/>
    </row>
    <row r="45" spans="1:11" ht="12.75">
      <c r="A45" s="228" t="s">
        <v>148</v>
      </c>
      <c r="B45" s="229"/>
      <c r="C45" s="229"/>
      <c r="D45" s="229"/>
      <c r="E45" s="229"/>
      <c r="F45" s="229"/>
      <c r="G45" s="229"/>
      <c r="H45" s="229"/>
      <c r="I45" s="1">
        <v>37</v>
      </c>
      <c r="J45" s="48">
        <f>SUM(J40:J44)</f>
        <v>0</v>
      </c>
      <c r="K45" s="46">
        <f>SUM(K40:K44)</f>
        <v>0</v>
      </c>
    </row>
    <row r="46" spans="1:11" ht="12.75">
      <c r="A46" s="228" t="s">
        <v>162</v>
      </c>
      <c r="B46" s="229"/>
      <c r="C46" s="229"/>
      <c r="D46" s="229"/>
      <c r="E46" s="229"/>
      <c r="F46" s="229"/>
      <c r="G46" s="229"/>
      <c r="H46" s="229"/>
      <c r="I46" s="1">
        <v>38</v>
      </c>
      <c r="J46" s="48">
        <f>IF(J39&gt;J45,J39-J45,0)</f>
        <v>0</v>
      </c>
      <c r="K46" s="46">
        <f>IF(K39&gt;K45,K39-K45,0)</f>
        <v>0</v>
      </c>
    </row>
    <row r="47" spans="1:11" ht="12.75">
      <c r="A47" s="228" t="s">
        <v>163</v>
      </c>
      <c r="B47" s="229"/>
      <c r="C47" s="229"/>
      <c r="D47" s="229"/>
      <c r="E47" s="229"/>
      <c r="F47" s="229"/>
      <c r="G47" s="229"/>
      <c r="H47" s="229"/>
      <c r="I47" s="1">
        <v>39</v>
      </c>
      <c r="J47" s="48">
        <f>IF(J45&gt;J39,J45-J39,0)</f>
        <v>0</v>
      </c>
      <c r="K47" s="46">
        <f>IF(K45&gt;K39,K45-K39,0)</f>
        <v>0</v>
      </c>
    </row>
    <row r="48" spans="1:11" ht="12.75">
      <c r="A48" s="228" t="s">
        <v>149</v>
      </c>
      <c r="B48" s="229"/>
      <c r="C48" s="229"/>
      <c r="D48" s="229"/>
      <c r="E48" s="229"/>
      <c r="F48" s="229"/>
      <c r="G48" s="229"/>
      <c r="H48" s="229"/>
      <c r="I48" s="1">
        <v>40</v>
      </c>
      <c r="J48" s="48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>
      <c r="A49" s="228" t="s">
        <v>15</v>
      </c>
      <c r="B49" s="229"/>
      <c r="C49" s="229"/>
      <c r="D49" s="229"/>
      <c r="E49" s="229"/>
      <c r="F49" s="229"/>
      <c r="G49" s="229"/>
      <c r="H49" s="229"/>
      <c r="I49" s="1">
        <v>41</v>
      </c>
      <c r="J49" s="48">
        <f>IF(J21-J20+J34-J33+J47-J46&gt;0,J21-J20+J34-J33+J47-J46,0)</f>
        <v>0</v>
      </c>
      <c r="K49" s="46">
        <f>IF(K21-K20+K34-K33+K47-K46&gt;0,K21-K20+K34-K33+K47-K46,0)</f>
        <v>0</v>
      </c>
    </row>
    <row r="50" spans="1:11" ht="12.75">
      <c r="A50" s="228" t="s">
        <v>161</v>
      </c>
      <c r="B50" s="229"/>
      <c r="C50" s="229"/>
      <c r="D50" s="229"/>
      <c r="E50" s="229"/>
      <c r="F50" s="229"/>
      <c r="G50" s="229"/>
      <c r="H50" s="229"/>
      <c r="I50" s="1">
        <v>42</v>
      </c>
      <c r="J50" s="3"/>
      <c r="K50" s="4"/>
    </row>
    <row r="51" spans="1:11" ht="12.75">
      <c r="A51" s="228" t="s">
        <v>175</v>
      </c>
      <c r="B51" s="229"/>
      <c r="C51" s="229"/>
      <c r="D51" s="229"/>
      <c r="E51" s="229"/>
      <c r="F51" s="229"/>
      <c r="G51" s="229"/>
      <c r="H51" s="229"/>
      <c r="I51" s="1">
        <v>43</v>
      </c>
      <c r="J51" s="3"/>
      <c r="K51" s="4"/>
    </row>
    <row r="52" spans="1:11" ht="12.75">
      <c r="A52" s="228" t="s">
        <v>176</v>
      </c>
      <c r="B52" s="229"/>
      <c r="C52" s="229"/>
      <c r="D52" s="229"/>
      <c r="E52" s="229"/>
      <c r="F52" s="229"/>
      <c r="G52" s="229"/>
      <c r="H52" s="229"/>
      <c r="I52" s="1">
        <v>44</v>
      </c>
      <c r="J52" s="3"/>
      <c r="K52" s="4"/>
    </row>
    <row r="53" spans="1:11" ht="12.75">
      <c r="A53" s="235" t="s">
        <v>177</v>
      </c>
      <c r="B53" s="236"/>
      <c r="C53" s="236"/>
      <c r="D53" s="236"/>
      <c r="E53" s="236"/>
      <c r="F53" s="236"/>
      <c r="G53" s="236"/>
      <c r="H53" s="236"/>
      <c r="I53" s="2">
        <v>45</v>
      </c>
      <c r="J53" s="49">
        <f>J50+J51-J52</f>
        <v>0</v>
      </c>
      <c r="K53" s="47">
        <f>K50+K51-K52</f>
        <v>0</v>
      </c>
    </row>
    <row r="54" spans="1:1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</row>
  </sheetData>
  <sheetProtection/>
  <mergeCells count="53">
    <mergeCell ref="A7:H7"/>
    <mergeCell ref="A8:H8"/>
    <mergeCell ref="A17:H17"/>
    <mergeCell ref="A18:H18"/>
    <mergeCell ref="A19:H19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9:H9"/>
    <mergeCell ref="A10:H10"/>
    <mergeCell ref="A6:K6"/>
    <mergeCell ref="A20:H20"/>
    <mergeCell ref="A21:H21"/>
    <mergeCell ref="A22:K22"/>
    <mergeCell ref="A24:H24"/>
    <mergeCell ref="A25:H25"/>
    <mergeCell ref="A26:H26"/>
    <mergeCell ref="A23:H23"/>
    <mergeCell ref="A27:H27"/>
    <mergeCell ref="A28:H28"/>
    <mergeCell ref="A32:H32"/>
    <mergeCell ref="A29:H29"/>
    <mergeCell ref="A30:H30"/>
    <mergeCell ref="A31:H31"/>
    <mergeCell ref="A33:H33"/>
    <mergeCell ref="A34:H34"/>
    <mergeCell ref="A36:H36"/>
    <mergeCell ref="A37:H37"/>
    <mergeCell ref="A38:H38"/>
    <mergeCell ref="A35:K35"/>
    <mergeCell ref="A39:H39"/>
    <mergeCell ref="A40:H40"/>
    <mergeCell ref="A44:H44"/>
    <mergeCell ref="A41:H41"/>
    <mergeCell ref="A42:H42"/>
    <mergeCell ref="A43:H43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M4" sqref="M4"/>
    </sheetView>
  </sheetViews>
  <sheetFormatPr defaultColWidth="11.421875" defaultRowHeight="12.75"/>
  <cols>
    <col min="1" max="4" width="11.421875" style="59" customWidth="1"/>
    <col min="5" max="5" width="10.140625" style="59" bestFit="1" customWidth="1"/>
    <col min="6" max="9" width="11.421875" style="59" customWidth="1"/>
    <col min="10" max="11" width="11.7109375" style="144" bestFit="1" customWidth="1"/>
    <col min="12" max="16384" width="11.421875" style="59" customWidth="1"/>
  </cols>
  <sheetData>
    <row r="1" spans="1:11" ht="12.75">
      <c r="A1" s="310" t="s">
        <v>281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5.75">
      <c r="A2" s="37"/>
      <c r="B2" s="58"/>
      <c r="C2" s="318" t="s">
        <v>282</v>
      </c>
      <c r="D2" s="318"/>
      <c r="E2" s="125">
        <v>40909</v>
      </c>
      <c r="F2" s="38" t="s">
        <v>250</v>
      </c>
      <c r="G2" s="319" t="s">
        <v>341</v>
      </c>
      <c r="H2" s="320"/>
      <c r="I2" s="58"/>
      <c r="J2" s="137"/>
      <c r="K2" s="137"/>
    </row>
    <row r="3" spans="1:11" ht="23.25">
      <c r="A3" s="321" t="s">
        <v>59</v>
      </c>
      <c r="B3" s="321"/>
      <c r="C3" s="321"/>
      <c r="D3" s="321"/>
      <c r="E3" s="321"/>
      <c r="F3" s="321"/>
      <c r="G3" s="321"/>
      <c r="H3" s="321"/>
      <c r="I3" s="60" t="s">
        <v>305</v>
      </c>
      <c r="J3" s="138" t="s">
        <v>150</v>
      </c>
      <c r="K3" s="138" t="s">
        <v>151</v>
      </c>
    </row>
    <row r="4" spans="1:11" ht="12.75">
      <c r="A4" s="305">
        <v>1</v>
      </c>
      <c r="B4" s="305"/>
      <c r="C4" s="305"/>
      <c r="D4" s="305"/>
      <c r="E4" s="305"/>
      <c r="F4" s="305"/>
      <c r="G4" s="305"/>
      <c r="H4" s="305"/>
      <c r="I4" s="61">
        <v>2</v>
      </c>
      <c r="J4" s="139" t="s">
        <v>283</v>
      </c>
      <c r="K4" s="139" t="s">
        <v>284</v>
      </c>
    </row>
    <row r="5" spans="1:11" ht="12.75">
      <c r="A5" s="306" t="s">
        <v>285</v>
      </c>
      <c r="B5" s="307"/>
      <c r="C5" s="307"/>
      <c r="D5" s="307"/>
      <c r="E5" s="307"/>
      <c r="F5" s="307"/>
      <c r="G5" s="307"/>
      <c r="H5" s="307"/>
      <c r="I5" s="39">
        <v>1</v>
      </c>
      <c r="J5" s="140">
        <v>9000000000</v>
      </c>
      <c r="K5" s="140">
        <v>9000000000</v>
      </c>
    </row>
    <row r="6" spans="1:11" ht="12.75">
      <c r="A6" s="306" t="s">
        <v>286</v>
      </c>
      <c r="B6" s="307"/>
      <c r="C6" s="307"/>
      <c r="D6" s="307"/>
      <c r="E6" s="307"/>
      <c r="F6" s="307"/>
      <c r="G6" s="307"/>
      <c r="H6" s="307"/>
      <c r="I6" s="39">
        <v>2</v>
      </c>
      <c r="J6" s="141"/>
      <c r="K6" s="141"/>
    </row>
    <row r="7" spans="1:11" ht="12.75">
      <c r="A7" s="306" t="s">
        <v>287</v>
      </c>
      <c r="B7" s="307"/>
      <c r="C7" s="307"/>
      <c r="D7" s="307"/>
      <c r="E7" s="307"/>
      <c r="F7" s="307"/>
      <c r="G7" s="307"/>
      <c r="H7" s="307"/>
      <c r="I7" s="39">
        <v>3</v>
      </c>
      <c r="J7" s="141">
        <v>2239000000</v>
      </c>
      <c r="K7" s="141">
        <v>2167000000</v>
      </c>
    </row>
    <row r="8" spans="1:11" ht="12.75">
      <c r="A8" s="306" t="s">
        <v>288</v>
      </c>
      <c r="B8" s="307"/>
      <c r="C8" s="307"/>
      <c r="D8" s="307"/>
      <c r="E8" s="307"/>
      <c r="F8" s="307"/>
      <c r="G8" s="307"/>
      <c r="H8" s="307"/>
      <c r="I8" s="39">
        <v>4</v>
      </c>
      <c r="J8" s="141">
        <f>1556000000-480000000</f>
        <v>1076000000</v>
      </c>
      <c r="K8" s="141">
        <v>3043000000</v>
      </c>
    </row>
    <row r="9" spans="1:11" ht="12.75">
      <c r="A9" s="306" t="s">
        <v>289</v>
      </c>
      <c r="B9" s="307"/>
      <c r="C9" s="307"/>
      <c r="D9" s="307"/>
      <c r="E9" s="307"/>
      <c r="F9" s="307"/>
      <c r="G9" s="307"/>
      <c r="H9" s="307"/>
      <c r="I9" s="39">
        <v>5</v>
      </c>
      <c r="J9" s="141">
        <v>2900000000</v>
      </c>
      <c r="K9" s="141">
        <v>1438000000</v>
      </c>
    </row>
    <row r="10" spans="1:11" ht="12.75">
      <c r="A10" s="306" t="s">
        <v>290</v>
      </c>
      <c r="B10" s="307"/>
      <c r="C10" s="307"/>
      <c r="D10" s="307"/>
      <c r="E10" s="307"/>
      <c r="F10" s="307"/>
      <c r="G10" s="307"/>
      <c r="H10" s="307"/>
      <c r="I10" s="39">
        <v>6</v>
      </c>
      <c r="J10" s="141"/>
      <c r="K10" s="141"/>
    </row>
    <row r="11" spans="1:11" ht="12.75">
      <c r="A11" s="306" t="s">
        <v>291</v>
      </c>
      <c r="B11" s="307"/>
      <c r="C11" s="307"/>
      <c r="D11" s="307"/>
      <c r="E11" s="307"/>
      <c r="F11" s="307"/>
      <c r="G11" s="307"/>
      <c r="H11" s="307"/>
      <c r="I11" s="39">
        <v>7</v>
      </c>
      <c r="J11" s="141"/>
      <c r="K11" s="141"/>
    </row>
    <row r="12" spans="1:11" ht="12.75">
      <c r="A12" s="306" t="s">
        <v>292</v>
      </c>
      <c r="B12" s="307"/>
      <c r="C12" s="307"/>
      <c r="D12" s="307"/>
      <c r="E12" s="307"/>
      <c r="F12" s="307"/>
      <c r="G12" s="307"/>
      <c r="H12" s="307"/>
      <c r="I12" s="39">
        <v>8</v>
      </c>
      <c r="J12" s="141">
        <v>-57000000</v>
      </c>
      <c r="K12" s="141">
        <v>6000000</v>
      </c>
    </row>
    <row r="13" spans="1:11" ht="12.75">
      <c r="A13" s="306" t="s">
        <v>293</v>
      </c>
      <c r="B13" s="307"/>
      <c r="C13" s="307"/>
      <c r="D13" s="307"/>
      <c r="E13" s="307"/>
      <c r="F13" s="307"/>
      <c r="G13" s="307"/>
      <c r="H13" s="307"/>
      <c r="I13" s="39">
        <v>9</v>
      </c>
      <c r="J13" s="141"/>
      <c r="K13" s="141"/>
    </row>
    <row r="14" spans="1:11" ht="12.75">
      <c r="A14" s="312" t="s">
        <v>294</v>
      </c>
      <c r="B14" s="313"/>
      <c r="C14" s="313"/>
      <c r="D14" s="313"/>
      <c r="E14" s="313"/>
      <c r="F14" s="313"/>
      <c r="G14" s="313"/>
      <c r="H14" s="313"/>
      <c r="I14" s="39">
        <v>10</v>
      </c>
      <c r="J14" s="142">
        <f>SUM(J5:J13)</f>
        <v>15158000000</v>
      </c>
      <c r="K14" s="142">
        <f>SUM(K5:K13)</f>
        <v>15654000000</v>
      </c>
    </row>
    <row r="15" spans="1:11" ht="12.75">
      <c r="A15" s="306" t="s">
        <v>295</v>
      </c>
      <c r="B15" s="307"/>
      <c r="C15" s="307"/>
      <c r="D15" s="307"/>
      <c r="E15" s="307"/>
      <c r="F15" s="307"/>
      <c r="G15" s="307"/>
      <c r="H15" s="307"/>
      <c r="I15" s="39">
        <v>11</v>
      </c>
      <c r="J15" s="141">
        <f>RDG!J58</f>
        <v>-113000000</v>
      </c>
      <c r="K15" s="141">
        <f>RDG!L58</f>
        <v>-72000000</v>
      </c>
    </row>
    <row r="16" spans="1:11" ht="12.75">
      <c r="A16" s="306" t="s">
        <v>296</v>
      </c>
      <c r="B16" s="307"/>
      <c r="C16" s="307"/>
      <c r="D16" s="307"/>
      <c r="E16" s="307"/>
      <c r="F16" s="307"/>
      <c r="G16" s="307"/>
      <c r="H16" s="307"/>
      <c r="I16" s="39">
        <v>12</v>
      </c>
      <c r="J16" s="141"/>
      <c r="K16" s="141"/>
    </row>
    <row r="17" spans="1:11" ht="12.75">
      <c r="A17" s="306" t="s">
        <v>297</v>
      </c>
      <c r="B17" s="307"/>
      <c r="C17" s="307"/>
      <c r="D17" s="307"/>
      <c r="E17" s="307"/>
      <c r="F17" s="307"/>
      <c r="G17" s="307"/>
      <c r="H17" s="307"/>
      <c r="I17" s="39">
        <v>13</v>
      </c>
      <c r="J17" s="141"/>
      <c r="K17" s="141"/>
    </row>
    <row r="18" spans="1:11" ht="12.75">
      <c r="A18" s="306" t="s">
        <v>298</v>
      </c>
      <c r="B18" s="307"/>
      <c r="C18" s="307"/>
      <c r="D18" s="307"/>
      <c r="E18" s="307"/>
      <c r="F18" s="307"/>
      <c r="G18" s="307"/>
      <c r="H18" s="307"/>
      <c r="I18" s="39">
        <v>14</v>
      </c>
      <c r="J18" s="141"/>
      <c r="K18" s="141"/>
    </row>
    <row r="19" spans="1:11" ht="12.75">
      <c r="A19" s="306" t="s">
        <v>299</v>
      </c>
      <c r="B19" s="307"/>
      <c r="C19" s="307"/>
      <c r="D19" s="307"/>
      <c r="E19" s="307"/>
      <c r="F19" s="307"/>
      <c r="G19" s="307"/>
      <c r="H19" s="307"/>
      <c r="I19" s="39">
        <v>15</v>
      </c>
      <c r="J19" s="141"/>
      <c r="K19" s="141"/>
    </row>
    <row r="20" spans="1:11" ht="12.75">
      <c r="A20" s="306" t="s">
        <v>300</v>
      </c>
      <c r="B20" s="307"/>
      <c r="C20" s="307"/>
      <c r="D20" s="307"/>
      <c r="E20" s="307"/>
      <c r="F20" s="307"/>
      <c r="G20" s="307"/>
      <c r="H20" s="307"/>
      <c r="I20" s="39">
        <v>16</v>
      </c>
      <c r="J20" s="141">
        <f>J9+RDG!J60</f>
        <v>2843000000</v>
      </c>
      <c r="K20" s="141">
        <f>K9+K12</f>
        <v>1444000000</v>
      </c>
    </row>
    <row r="21" spans="1:11" ht="12.75">
      <c r="A21" s="312" t="s">
        <v>301</v>
      </c>
      <c r="B21" s="313"/>
      <c r="C21" s="313"/>
      <c r="D21" s="313"/>
      <c r="E21" s="313"/>
      <c r="F21" s="313"/>
      <c r="G21" s="313"/>
      <c r="H21" s="313"/>
      <c r="I21" s="39">
        <v>17</v>
      </c>
      <c r="J21" s="143">
        <f>SUM(J15:J20)</f>
        <v>2730000000</v>
      </c>
      <c r="K21" s="143">
        <f>SUM(K15:K20)</f>
        <v>1372000000</v>
      </c>
    </row>
    <row r="22" spans="1:11" ht="12.75">
      <c r="A22" s="314"/>
      <c r="B22" s="315"/>
      <c r="C22" s="315"/>
      <c r="D22" s="315"/>
      <c r="E22" s="315"/>
      <c r="F22" s="315"/>
      <c r="G22" s="315"/>
      <c r="H22" s="315"/>
      <c r="I22" s="316"/>
      <c r="J22" s="316"/>
      <c r="K22" s="317"/>
    </row>
    <row r="23" spans="1:11" ht="12.75">
      <c r="A23" s="322" t="s">
        <v>302</v>
      </c>
      <c r="B23" s="323"/>
      <c r="C23" s="323"/>
      <c r="D23" s="323"/>
      <c r="E23" s="323"/>
      <c r="F23" s="323"/>
      <c r="G23" s="323"/>
      <c r="H23" s="323"/>
      <c r="I23" s="40">
        <v>18</v>
      </c>
      <c r="J23" s="140"/>
      <c r="K23" s="140"/>
    </row>
    <row r="24" spans="1:11" ht="17.25" customHeight="1">
      <c r="A24" s="324" t="s">
        <v>303</v>
      </c>
      <c r="B24" s="325"/>
      <c r="C24" s="325"/>
      <c r="D24" s="325"/>
      <c r="E24" s="325"/>
      <c r="F24" s="325"/>
      <c r="G24" s="325"/>
      <c r="H24" s="325"/>
      <c r="I24" s="41">
        <v>19</v>
      </c>
      <c r="J24" s="143"/>
      <c r="K24" s="143"/>
    </row>
    <row r="25" spans="1:11" ht="30" customHeight="1">
      <c r="A25" s="308" t="s">
        <v>304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</row>
  </sheetData>
  <sheetProtection/>
  <mergeCells count="26">
    <mergeCell ref="A23:H23"/>
    <mergeCell ref="A24:H24"/>
    <mergeCell ref="A17:H17"/>
    <mergeCell ref="A18:H18"/>
    <mergeCell ref="A11:H11"/>
    <mergeCell ref="A12:H12"/>
    <mergeCell ref="A13:H13"/>
    <mergeCell ref="A14:H14"/>
    <mergeCell ref="A15:H15"/>
    <mergeCell ref="A16:H16"/>
    <mergeCell ref="A25:K25"/>
    <mergeCell ref="A1:K1"/>
    <mergeCell ref="A19:H19"/>
    <mergeCell ref="A20:H20"/>
    <mergeCell ref="A21:H21"/>
    <mergeCell ref="A22:K22"/>
    <mergeCell ref="A10:H10"/>
    <mergeCell ref="C2:D2"/>
    <mergeCell ref="G2:H2"/>
    <mergeCell ref="A3:H3"/>
    <mergeCell ref="A4:H4"/>
    <mergeCell ref="A5:H5"/>
    <mergeCell ref="A6:H6"/>
    <mergeCell ref="A7:H7"/>
    <mergeCell ref="A8:H8"/>
    <mergeCell ref="A9:H9"/>
  </mergeCells>
  <conditionalFormatting sqref="G2">
    <cfRule type="cellIs" priority="1" dxfId="0" operator="lessThan" stopIfTrue="1">
      <formula>PK!#REF!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326" t="s">
        <v>280</v>
      </c>
      <c r="B2" s="326"/>
      <c r="C2" s="326"/>
      <c r="D2" s="326"/>
      <c r="E2" s="326"/>
      <c r="F2" s="326"/>
      <c r="G2" s="326"/>
      <c r="H2" s="326"/>
      <c r="I2" s="326"/>
      <c r="J2" s="326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327" t="s">
        <v>316</v>
      </c>
      <c r="B4" s="327"/>
      <c r="C4" s="327"/>
      <c r="D4" s="327"/>
      <c r="E4" s="327"/>
      <c r="F4" s="327"/>
      <c r="G4" s="327"/>
      <c r="H4" s="327"/>
      <c r="I4" s="327"/>
      <c r="J4" s="327"/>
    </row>
    <row r="5" spans="1:10" ht="12.75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</row>
    <row r="6" spans="1:10" ht="12.75" customHeight="1">
      <c r="A6" s="327"/>
      <c r="B6" s="327"/>
      <c r="C6" s="327"/>
      <c r="D6" s="327"/>
      <c r="E6" s="327"/>
      <c r="F6" s="327"/>
      <c r="G6" s="327"/>
      <c r="H6" s="327"/>
      <c r="I6" s="327"/>
      <c r="J6" s="327"/>
    </row>
    <row r="7" spans="1:10" ht="12.75" customHeight="1">
      <c r="A7" s="327"/>
      <c r="B7" s="327"/>
      <c r="C7" s="327"/>
      <c r="D7" s="327"/>
      <c r="E7" s="327"/>
      <c r="F7" s="327"/>
      <c r="G7" s="327"/>
      <c r="H7" s="327"/>
      <c r="I7" s="327"/>
      <c r="J7" s="327"/>
    </row>
    <row r="8" spans="1:10" ht="12.75" customHeight="1">
      <c r="A8" s="327"/>
      <c r="B8" s="327"/>
      <c r="C8" s="327"/>
      <c r="D8" s="327"/>
      <c r="E8" s="327"/>
      <c r="F8" s="327"/>
      <c r="G8" s="327"/>
      <c r="H8" s="327"/>
      <c r="I8" s="327"/>
      <c r="J8" s="327"/>
    </row>
    <row r="9" spans="1:10" ht="12.75" customHeight="1">
      <c r="A9" s="327"/>
      <c r="B9" s="327"/>
      <c r="C9" s="327"/>
      <c r="D9" s="327"/>
      <c r="E9" s="327"/>
      <c r="F9" s="327"/>
      <c r="G9" s="327"/>
      <c r="H9" s="327"/>
      <c r="I9" s="327"/>
      <c r="J9" s="327"/>
    </row>
    <row r="10" spans="1:10" ht="12.75" customHeight="1">
      <c r="A10" s="327"/>
      <c r="B10" s="327"/>
      <c r="C10" s="327"/>
      <c r="D10" s="327"/>
      <c r="E10" s="327"/>
      <c r="F10" s="327"/>
      <c r="G10" s="327"/>
      <c r="H10" s="327"/>
      <c r="I10" s="327"/>
      <c r="J10" s="327"/>
    </row>
    <row r="11" spans="1:10" ht="12.75">
      <c r="A11" s="328"/>
      <c r="B11" s="328"/>
      <c r="C11" s="328"/>
      <c r="D11" s="328"/>
      <c r="E11" s="328"/>
      <c r="F11" s="328"/>
      <c r="G11" s="328"/>
      <c r="H11" s="328"/>
      <c r="I11" s="328"/>
      <c r="J11" s="328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6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Bandula Martina</cp:lastModifiedBy>
  <cp:lastPrinted>2012-10-29T15:11:35Z</cp:lastPrinted>
  <dcterms:created xsi:type="dcterms:W3CDTF">2008-10-17T11:51:54Z</dcterms:created>
  <dcterms:modified xsi:type="dcterms:W3CDTF">2013-09-30T08:51:30Z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