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<sst xmlns="http://schemas.openxmlformats.org/spreadsheetml/2006/main" count="401" uniqueCount="355">
  <si>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</si>
  <si>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</si>
  <si>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</si>
  <si>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</si>
  <si>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</si>
  <si>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</si>
  <si>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</si>
  <si>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</si>
  <si>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</si>
  <si>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</si>
  <si>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</si>
  <si>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</si>
  <si>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</si>
  <si>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</si>
  <si>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</si>
  <si>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</si>
  <si>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</si>
  <si>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</si>
  <si>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</si>
  <si>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</si>
  <si>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</si>
  <si>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</si>
  <si>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</si>
  <si>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</si>
  <si>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</si>
  <si>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</si>
  <si>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</si>
  <si>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</si>
  <si>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</si>
  <si>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</si>
  <si>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</si>
  <si>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</si>
  <si>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</si>
  <si>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</si>
  <si>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</si>
  <si>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</si>
  <si>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</si>
  <si>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</si>
  <si>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</si>
  <si>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</si>
  <si>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</si>
  <si>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</si>
  <si>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</si>
  <si>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</si>
  <si>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</si>
  <si>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</si>
  <si>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</si>
  <si>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</si>
  <si>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</si>
  <si>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</si>
  <si>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</si>
  <si>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</si>
  <si>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</si>
  <si>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</si>
  <si>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</si>
  <si>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</si>
  <si>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</si>
  <si>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</si>
  <si>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</si>
  <si>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</si>
  <si>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</si>
  <si>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</si>
  <si>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</si>
  <si>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</si>
  <si>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</si>
  <si>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</si>
  <si>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</si>
  <si>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</si>
  <si>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</si>
  <si>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</si>
  <si>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</si>
  <si>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</si>
  <si>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</si>
  <si>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</si>
  <si>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</si>
  <si>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</si>
  <si>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</si>
  <si>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</si>
  <si>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</si>
  <si>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</si>
  <si>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</si>
  <si>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</si>
  <si>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</si>
  <si>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</si>
  <si>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</si>
  <si>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</si>
  <si>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</si>
  <si>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</si>
  <si>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</si>
  <si>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</si>
  <si>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</si>
  <si>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</si>
  <si>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</si>
  <si>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</si>
  <si>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</si>
  <si>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</si>
  <si>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</si>
  <si>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</si>
  <si>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</si>
  <si>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</si>
  <si>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</si>
  <si>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</si>
  <si>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</si>
  <si>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</si>
  <si>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</si>
  <si>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</si>
  <si>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</si>
  <si>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</si>
  <si>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</si>
  <si>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</si>
  <si>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</si>
  <si>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</si>
  <si>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</si>
  <si>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</si>
  <si>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</si>
  <si>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</si>
  <si>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</si>
  <si>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</si>
  <si>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</si>
  <si>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</si>
  <si>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</si>
  <si>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</si>
  <si>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</si>
  <si>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</si>
  <si>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</si>
  <si>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</si>
  <si>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</si>
  <si>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</si>
  <si>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</si>
  <si>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</si>
  <si>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</si>
  <si>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</si>
  <si>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</si>
  <si>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</si>
  <si>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</si>
  <si>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</si>
  <si>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</si>
  <si>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</si>
  <si>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</si>
  <si>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</si>
  <si>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</si>
  <si>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</si>
  <si>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</si>
  <si>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</si>
  <si>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</si>
  <si>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</si>
  <si>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</si>
  <si>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</si>
  <si>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</si>
  <si>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</si>
  <si>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</si>
  <si>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</si>
  <si>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</si>
  <si>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</si>
  <si>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</si>
  <si>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</si>
  <si>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</si>
  <si>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</si>
  <si>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</si>
  <si>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</si>
  <si>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</si>
  <si>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</si>
  <si>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</si>
  <si>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</si>
  <si>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</si>
  <si>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</si>
  <si>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</si>
  <si>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</si>
  <si>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</si>
  <si>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</si>
  <si>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</si>
  <si>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</si>
  <si>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</si>
  <si>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</si>
  <si>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</si>
  <si>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</si>
  <si>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</si>
  <si>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</si>
  <si>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</si>
  <si>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</si>
  <si>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</si>
  <si>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</si>
  <si>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</si>
  <si>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</si>
  <si>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</si>
  <si>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</si>
  <si>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</si>
  <si>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</si>
  <si>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</si>
  <si>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</si>
  <si>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</si>
  <si>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</si>
  <si>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</si>
  <si>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</si>
  <si>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</si>
  <si>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</si>
  <si>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</si>
  <si>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</si>
  <si>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</si>
  <si>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</si>
  <si>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</si>
  <si>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</si>
  <si>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</si>
  <si>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</si>
  <si>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</si>
  <si>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</si>
  <si>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</si>
  <si>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</si>
  <si>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</si>
  <si>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</si>
  <si>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</si>
  <si>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</si>
  <si>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</si>
  <si>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</si>
  <si>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</si>
  <si>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</si>
  <si>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</si>
  <si>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</si>
  <si>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</si>
  <si>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</si>
  <si>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</si>
  <si>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</si>
  <si>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</si>
  <si>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</si>
  <si>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</si>
  <si>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</si>
  <si>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</si>
  <si>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</si>
  <si>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</si>
  <si>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</si>
  <si>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</si>
  <si>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</si>
  <si>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</si>
  <si>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</si>
  <si>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</si>
  <si>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</si>
  <si>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</si>
  <si>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</si>
  <si>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</si>
  <si>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</si>
  <si>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</si>
  <si>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</si>
  <si>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</si>
  <si>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</si>
  <si>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</si>
  <si>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</si>
  <si>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</si>
  <si>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</si>
  <si>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</si>
  <si>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</si>
  <si>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</si>
  <si>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</si>
  <si>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</si>
  <si>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</si>
  <si>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</si>
  <si>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</si>
  <si>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</si>
  <si>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</si>
  <si>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</si>
  <si>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</si>
  <si>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</si>
  <si>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</si>
  <si>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</si>
  <si>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</si>
  <si>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</si>
  <si>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</si>
  <si>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</si>
  <si>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</si>
  <si>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</si>
  <si>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</si>
  <si>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</si>
  <si>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</si>
  <si>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</si>
  <si>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</si>
  <si>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</si>
  <si>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</si>
  <si>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</si>
  <si>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</si>
  <si>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</si>
  <si>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</si>
  <si>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</si>
  <si>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</si>
  <si>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</si>
  <si>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</si>
  <si>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</si>
  <si>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</si>
  <si>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</si>
  <si>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</si>
  <si>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</si>
  <si>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</si>
  <si>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</si>
  <si>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</si>
  <si>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</si>
  <si>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</si>
  <si>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</si>
  <si>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</si>
  <si>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</si>
  <si>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</si>
  <si>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</si>
  <si>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</si>
  <si>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</si>
  <si>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</si>
  <si>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</si>
  <si>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</si>
  <si>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</si>
  <si>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</si>
  <si>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</si>
  <si>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</si>
  <si>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</si>
  <si>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</si>
  <si>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</si>
  <si>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</si>
  <si>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</si>
  <si>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</si>
  <si>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</si>
  <si>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</si>
  <si>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</si>
  <si>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</si>
  <si>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</si>
  <si>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</si>
  <si>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</si>
  <si>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</si>
  <si>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</si>
  <si>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</si>
  <si>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</si>
  <si>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</si>
  <si>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</si>
  <si>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</si>
  <si>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</si>
  <si>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</si>
  <si>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</si>
  <si>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</si>
  <si>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</si>
  <si>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</si>
  <si>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</si>
  <si>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</si>
  <si>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</si>
  <si>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</si>
  <si>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</si>
  <si>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</si>
  <si>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</si>
  <si>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</si>
  <si>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64603058187</t>
  </si>
  <si>
    <t>01 612 3115</t>
  </si>
  <si>
    <t>INA - Industrija nafte d.d</t>
  </si>
  <si>
    <t>1 January 2018</t>
  </si>
  <si>
    <t>01.01.2018.</t>
  </si>
  <si>
    <t>Sándor Fasimon</t>
  </si>
  <si>
    <t>Snježana Ramač Posavec</t>
  </si>
  <si>
    <t>01 612-4960</t>
  </si>
  <si>
    <t>Snjezana.RamacPosavec@trs.ina.hr</t>
  </si>
  <si>
    <t>31 December 2018</t>
  </si>
  <si>
    <t>as of 31 December 2018</t>
  </si>
  <si>
    <t>for the period 1 January 2018 to 31 December  2018</t>
  </si>
  <si>
    <t>in the period 1 January 2018 to 31 December 2018</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</si>
</sst>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 numFmtId="206" formatCode="#,##0\ "/>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2" fillId="0" borderId="18" xfId="57" applyNumberFormat="1" applyFont="1" applyFill="1" applyBorder="1" applyAlignment="1" applyProtection="1">
      <alignment horizontal="right" vertical="center"/>
      <protection hidden="1"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locked="0"/>
    </xf>
    <xf numFmtId="3" fontId="6" fillId="0" borderId="21" xfId="0" applyNumberFormat="1" applyFont="1" applyFill="1" applyBorder="1" applyAlignment="1" applyProtection="1">
      <alignment vertical="center"/>
      <protection hidden="1"/>
    </xf>
    <xf numFmtId="3" fontId="6" fillId="0" borderId="13"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njezana.RamacPosavec@trs.ina.hr" TargetMode="External" /><Relationship Id="rId2" Type="http://schemas.openxmlformats.org/officeDocument/2006/relationships/hyperlink" Target="mailto:investitori@ina.hr" TargetMode="External" /><Relationship Id="rId3" Type="http://schemas.openxmlformats.org/officeDocument/2006/relationships/hyperlink" Target="http://www.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Normal="70" zoomScaleSheetLayoutView="100" zoomScalePageLayoutView="0" workbookViewId="0" topLeftCell="A1">
      <selection activeCell="L7" sqref="L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1" t="s">
        <v>12</v>
      </c>
      <c r="B1" s="142"/>
      <c r="C1" s="142"/>
      <c r="D1" s="76"/>
      <c r="E1" s="76"/>
      <c r="F1" s="76"/>
      <c r="G1" s="76"/>
      <c r="H1" s="76"/>
      <c r="I1" s="77"/>
      <c r="J1" s="9"/>
      <c r="K1" s="9"/>
      <c r="L1" s="9"/>
    </row>
    <row r="2" spans="1:12" ht="12.75">
      <c r="A2" s="202" t="s">
        <v>13</v>
      </c>
      <c r="B2" s="203"/>
      <c r="C2" s="203"/>
      <c r="D2" s="204"/>
      <c r="E2" s="210" t="s">
        <v>345</v>
      </c>
      <c r="F2" s="211"/>
      <c r="G2" s="115" t="s">
        <v>43</v>
      </c>
      <c r="H2" s="114" t="s">
        <v>351</v>
      </c>
      <c r="I2" s="125"/>
      <c r="J2" s="9"/>
      <c r="K2" s="9"/>
      <c r="L2" s="9"/>
    </row>
    <row r="3" spans="1:12" ht="12.75">
      <c r="A3" s="78"/>
      <c r="B3" s="11"/>
      <c r="C3" s="11"/>
      <c r="D3" s="11"/>
      <c r="E3" s="12"/>
      <c r="F3" s="12"/>
      <c r="G3" s="11"/>
      <c r="H3" s="11"/>
      <c r="I3" s="79"/>
      <c r="J3" s="9"/>
      <c r="K3" s="9"/>
      <c r="L3" s="9"/>
    </row>
    <row r="4" spans="1:12" ht="15">
      <c r="A4" s="205" t="s">
        <v>42</v>
      </c>
      <c r="B4" s="206"/>
      <c r="C4" s="206"/>
      <c r="D4" s="206"/>
      <c r="E4" s="206"/>
      <c r="F4" s="206"/>
      <c r="G4" s="206"/>
      <c r="H4" s="206"/>
      <c r="I4" s="207"/>
      <c r="J4" s="9"/>
      <c r="K4" s="9"/>
      <c r="L4" s="9"/>
    </row>
    <row r="5" spans="1:12" ht="12.75">
      <c r="A5" s="80"/>
      <c r="B5" s="13"/>
      <c r="C5" s="13"/>
      <c r="D5" s="13"/>
      <c r="E5" s="14"/>
      <c r="F5" s="81"/>
      <c r="G5" s="15"/>
      <c r="H5" s="16"/>
      <c r="I5" s="82"/>
      <c r="J5" s="9"/>
      <c r="K5" s="9"/>
      <c r="L5" s="9"/>
    </row>
    <row r="6" spans="1:12" ht="12.75">
      <c r="A6" s="162" t="s">
        <v>14</v>
      </c>
      <c r="B6" s="163"/>
      <c r="C6" s="152" t="s">
        <v>7</v>
      </c>
      <c r="D6" s="153"/>
      <c r="E6" s="26"/>
      <c r="F6" s="26"/>
      <c r="G6" s="26"/>
      <c r="H6" s="26"/>
      <c r="I6" s="83"/>
      <c r="J6" s="9"/>
      <c r="K6" s="9"/>
      <c r="L6" s="9"/>
    </row>
    <row r="7" spans="1:12" ht="12.75">
      <c r="A7" s="84"/>
      <c r="B7" s="19"/>
      <c r="C7" s="13"/>
      <c r="D7" s="13"/>
      <c r="E7" s="26"/>
      <c r="F7" s="26"/>
      <c r="G7" s="26"/>
      <c r="H7" s="26"/>
      <c r="I7" s="83"/>
      <c r="J7" s="9"/>
      <c r="K7" s="9"/>
      <c r="L7" s="9"/>
    </row>
    <row r="8" spans="1:12" ht="12.75">
      <c r="A8" s="208" t="s">
        <v>15</v>
      </c>
      <c r="B8" s="209"/>
      <c r="C8" s="152" t="s">
        <v>8</v>
      </c>
      <c r="D8" s="153"/>
      <c r="E8" s="26"/>
      <c r="F8" s="26"/>
      <c r="G8" s="26"/>
      <c r="H8" s="26"/>
      <c r="I8" s="85"/>
      <c r="J8" s="9"/>
      <c r="K8" s="9"/>
      <c r="L8" s="9"/>
    </row>
    <row r="9" spans="1:12" ht="12.75">
      <c r="A9" s="86"/>
      <c r="B9" s="46"/>
      <c r="C9" s="17"/>
      <c r="D9" s="23"/>
      <c r="E9" s="13"/>
      <c r="F9" s="13"/>
      <c r="G9" s="13"/>
      <c r="H9" s="13"/>
      <c r="I9" s="85"/>
      <c r="J9" s="9"/>
      <c r="K9" s="9"/>
      <c r="L9" s="9"/>
    </row>
    <row r="10" spans="1:12" ht="12.75">
      <c r="A10" s="144" t="s">
        <v>16</v>
      </c>
      <c r="B10" s="200"/>
      <c r="C10" s="152" t="s">
        <v>9</v>
      </c>
      <c r="D10" s="153"/>
      <c r="E10" s="13"/>
      <c r="F10" s="13"/>
      <c r="G10" s="13"/>
      <c r="H10" s="13"/>
      <c r="I10" s="85"/>
      <c r="J10" s="9"/>
      <c r="K10" s="9"/>
      <c r="L10" s="9"/>
    </row>
    <row r="11" spans="1:12" ht="12.75">
      <c r="A11" s="201"/>
      <c r="B11" s="200"/>
      <c r="C11" s="13"/>
      <c r="D11" s="13"/>
      <c r="E11" s="13"/>
      <c r="F11" s="13"/>
      <c r="G11" s="13"/>
      <c r="H11" s="13"/>
      <c r="I11" s="85"/>
      <c r="J11" s="9"/>
      <c r="K11" s="9"/>
      <c r="L11" s="9"/>
    </row>
    <row r="12" spans="1:12" ht="12.75">
      <c r="A12" s="162" t="s">
        <v>17</v>
      </c>
      <c r="B12" s="163"/>
      <c r="C12" s="146" t="s">
        <v>344</v>
      </c>
      <c r="D12" s="196"/>
      <c r="E12" s="196"/>
      <c r="F12" s="196"/>
      <c r="G12" s="196"/>
      <c r="H12" s="196"/>
      <c r="I12" s="197"/>
      <c r="J12" s="9"/>
      <c r="K12" s="9"/>
      <c r="L12" s="9"/>
    </row>
    <row r="13" spans="1:12" ht="12.75">
      <c r="A13" s="84"/>
      <c r="B13" s="19"/>
      <c r="C13" s="18"/>
      <c r="D13" s="13"/>
      <c r="E13" s="13"/>
      <c r="F13" s="13"/>
      <c r="G13" s="13"/>
      <c r="H13" s="13"/>
      <c r="I13" s="85"/>
      <c r="J13" s="9"/>
      <c r="K13" s="9"/>
      <c r="L13" s="9"/>
    </row>
    <row r="14" spans="1:12" ht="12.75">
      <c r="A14" s="162" t="s">
        <v>18</v>
      </c>
      <c r="B14" s="163"/>
      <c r="C14" s="198" t="s">
        <v>176</v>
      </c>
      <c r="D14" s="199"/>
      <c r="E14" s="13"/>
      <c r="F14" s="146" t="s">
        <v>177</v>
      </c>
      <c r="G14" s="196"/>
      <c r="H14" s="196"/>
      <c r="I14" s="197"/>
      <c r="J14" s="9"/>
      <c r="K14" s="9"/>
      <c r="L14" s="9"/>
    </row>
    <row r="15" spans="1:12" ht="12.75">
      <c r="A15" s="84"/>
      <c r="B15" s="19"/>
      <c r="C15" s="13"/>
      <c r="D15" s="13"/>
      <c r="E15" s="13"/>
      <c r="F15" s="13"/>
      <c r="G15" s="13"/>
      <c r="H15" s="13"/>
      <c r="I15" s="85"/>
      <c r="J15" s="9"/>
      <c r="K15" s="9"/>
      <c r="L15" s="9"/>
    </row>
    <row r="16" spans="1:12" ht="12.75">
      <c r="A16" s="162" t="s">
        <v>19</v>
      </c>
      <c r="B16" s="163"/>
      <c r="C16" s="146" t="s">
        <v>10</v>
      </c>
      <c r="D16" s="196"/>
      <c r="E16" s="196"/>
      <c r="F16" s="196"/>
      <c r="G16" s="196"/>
      <c r="H16" s="196"/>
      <c r="I16" s="197"/>
      <c r="J16" s="9"/>
      <c r="K16" s="9"/>
      <c r="L16" s="9"/>
    </row>
    <row r="17" spans="1:12" ht="12.75">
      <c r="A17" s="84"/>
      <c r="B17" s="19"/>
      <c r="C17" s="13"/>
      <c r="D17" s="13"/>
      <c r="E17" s="13"/>
      <c r="F17" s="13"/>
      <c r="G17" s="13"/>
      <c r="H17" s="13"/>
      <c r="I17" s="85"/>
      <c r="J17" s="9"/>
      <c r="K17" s="9"/>
      <c r="L17" s="9"/>
    </row>
    <row r="18" spans="1:12" ht="12.75">
      <c r="A18" s="162" t="s">
        <v>20</v>
      </c>
      <c r="B18" s="163"/>
      <c r="C18" s="159" t="s">
        <v>174</v>
      </c>
      <c r="D18" s="160"/>
      <c r="E18" s="160"/>
      <c r="F18" s="160"/>
      <c r="G18" s="160"/>
      <c r="H18" s="160"/>
      <c r="I18" s="161"/>
      <c r="J18" s="9"/>
      <c r="K18" s="9"/>
      <c r="L18" s="9"/>
    </row>
    <row r="19" spans="1:12" ht="12.75">
      <c r="A19" s="84"/>
      <c r="B19" s="19"/>
      <c r="C19" s="18"/>
      <c r="D19" s="13"/>
      <c r="E19" s="13"/>
      <c r="F19" s="13"/>
      <c r="G19" s="13"/>
      <c r="H19" s="13"/>
      <c r="I19" s="85"/>
      <c r="J19" s="9"/>
      <c r="K19" s="9"/>
      <c r="L19" s="9"/>
    </row>
    <row r="20" spans="1:12" ht="12.75">
      <c r="A20" s="162" t="s">
        <v>21</v>
      </c>
      <c r="B20" s="163"/>
      <c r="C20" s="159" t="s">
        <v>11</v>
      </c>
      <c r="D20" s="193"/>
      <c r="E20" s="193"/>
      <c r="F20" s="193"/>
      <c r="G20" s="193"/>
      <c r="H20" s="193"/>
      <c r="I20" s="194"/>
      <c r="J20" s="9"/>
      <c r="K20" s="9"/>
      <c r="L20" s="9"/>
    </row>
    <row r="21" spans="1:12" ht="12.75">
      <c r="A21" s="84"/>
      <c r="B21" s="19"/>
      <c r="C21" s="18"/>
      <c r="D21" s="13"/>
      <c r="E21" s="13"/>
      <c r="F21" s="13"/>
      <c r="G21" s="13"/>
      <c r="H21" s="13"/>
      <c r="I21" s="85"/>
      <c r="J21" s="9"/>
      <c r="K21" s="9"/>
      <c r="L21" s="9"/>
    </row>
    <row r="22" spans="1:12" ht="12.75">
      <c r="A22" s="162" t="s">
        <v>22</v>
      </c>
      <c r="B22" s="163"/>
      <c r="C22" s="119">
        <v>133</v>
      </c>
      <c r="D22" s="189" t="s">
        <v>177</v>
      </c>
      <c r="E22" s="190"/>
      <c r="F22" s="191"/>
      <c r="G22" s="162"/>
      <c r="H22" s="195"/>
      <c r="I22" s="87"/>
      <c r="J22" s="9"/>
      <c r="K22" s="9"/>
      <c r="L22" s="9"/>
    </row>
    <row r="23" spans="1:12" ht="12.75">
      <c r="A23" s="84"/>
      <c r="B23" s="19"/>
      <c r="C23" s="13"/>
      <c r="D23" s="21"/>
      <c r="E23" s="21"/>
      <c r="F23" s="21"/>
      <c r="G23" s="21"/>
      <c r="H23" s="13"/>
      <c r="I23" s="85"/>
      <c r="J23" s="9"/>
      <c r="K23" s="9"/>
      <c r="L23" s="9"/>
    </row>
    <row r="24" spans="1:12" ht="12.75">
      <c r="A24" s="162" t="s">
        <v>23</v>
      </c>
      <c r="B24" s="163"/>
      <c r="C24" s="119">
        <v>21</v>
      </c>
      <c r="D24" s="189" t="s">
        <v>178</v>
      </c>
      <c r="E24" s="190"/>
      <c r="F24" s="190"/>
      <c r="G24" s="191"/>
      <c r="H24" s="47" t="s">
        <v>26</v>
      </c>
      <c r="I24" s="129">
        <v>4138</v>
      </c>
      <c r="J24" s="9"/>
      <c r="K24" s="9"/>
      <c r="L24" s="9"/>
    </row>
    <row r="25" spans="1:12" ht="12.75">
      <c r="A25" s="84"/>
      <c r="B25" s="19"/>
      <c r="C25" s="13"/>
      <c r="D25" s="21"/>
      <c r="E25" s="21"/>
      <c r="F25" s="21"/>
      <c r="G25" s="19"/>
      <c r="H25" s="19" t="s">
        <v>27</v>
      </c>
      <c r="I25" s="88"/>
      <c r="J25" s="9"/>
      <c r="K25" s="9"/>
      <c r="L25" s="9"/>
    </row>
    <row r="26" spans="1:12" ht="12.75">
      <c r="A26" s="162" t="s">
        <v>24</v>
      </c>
      <c r="B26" s="163"/>
      <c r="C26" s="120" t="s">
        <v>340</v>
      </c>
      <c r="D26" s="22"/>
      <c r="E26" s="30"/>
      <c r="F26" s="21"/>
      <c r="G26" s="192" t="s">
        <v>28</v>
      </c>
      <c r="H26" s="163"/>
      <c r="I26" s="110" t="s">
        <v>157</v>
      </c>
      <c r="J26" s="9"/>
      <c r="K26" s="9"/>
      <c r="L26" s="9"/>
    </row>
    <row r="27" spans="1:12" ht="12.75">
      <c r="A27" s="84"/>
      <c r="B27" s="19"/>
      <c r="C27" s="13"/>
      <c r="D27" s="21"/>
      <c r="E27" s="21"/>
      <c r="F27" s="21"/>
      <c r="G27" s="21"/>
      <c r="H27" s="13"/>
      <c r="I27" s="89"/>
      <c r="J27" s="9"/>
      <c r="K27" s="9"/>
      <c r="L27" s="9"/>
    </row>
    <row r="28" spans="1:12" ht="12.75">
      <c r="A28" s="182" t="s">
        <v>25</v>
      </c>
      <c r="B28" s="183"/>
      <c r="C28" s="184"/>
      <c r="D28" s="184"/>
      <c r="E28" s="185" t="s">
        <v>29</v>
      </c>
      <c r="F28" s="186"/>
      <c r="G28" s="186"/>
      <c r="H28" s="187" t="s">
        <v>14</v>
      </c>
      <c r="I28" s="188"/>
      <c r="J28" s="9"/>
      <c r="K28" s="9"/>
      <c r="L28" s="9"/>
    </row>
    <row r="29" spans="1:12" ht="12.75">
      <c r="A29" s="90"/>
      <c r="B29" s="30"/>
      <c r="C29" s="30"/>
      <c r="D29" s="23"/>
      <c r="E29" s="13"/>
      <c r="F29" s="13"/>
      <c r="G29" s="13"/>
      <c r="H29" s="24"/>
      <c r="I29" s="89"/>
      <c r="J29" s="9"/>
      <c r="K29" s="9"/>
      <c r="L29" s="9"/>
    </row>
    <row r="30" spans="1:12" ht="12.75">
      <c r="A30" s="179"/>
      <c r="B30" s="169"/>
      <c r="C30" s="169"/>
      <c r="D30" s="170"/>
      <c r="E30" s="179"/>
      <c r="F30" s="169"/>
      <c r="G30" s="169"/>
      <c r="H30" s="152"/>
      <c r="I30" s="153"/>
      <c r="J30" s="9"/>
      <c r="K30" s="9"/>
      <c r="L30" s="9"/>
    </row>
    <row r="31" spans="1:12" ht="12.75">
      <c r="A31" s="84"/>
      <c r="B31" s="19"/>
      <c r="C31" s="18"/>
      <c r="D31" s="180"/>
      <c r="E31" s="180"/>
      <c r="F31" s="180"/>
      <c r="G31" s="181"/>
      <c r="H31" s="13"/>
      <c r="I31" s="91"/>
      <c r="J31" s="9"/>
      <c r="K31" s="9"/>
      <c r="L31" s="9"/>
    </row>
    <row r="32" spans="1:12" ht="12.75">
      <c r="A32" s="179"/>
      <c r="B32" s="169"/>
      <c r="C32" s="169"/>
      <c r="D32" s="170"/>
      <c r="E32" s="179"/>
      <c r="F32" s="169"/>
      <c r="G32" s="169"/>
      <c r="H32" s="152"/>
      <c r="I32" s="153"/>
      <c r="J32" s="9"/>
      <c r="K32" s="9"/>
      <c r="L32" s="9"/>
    </row>
    <row r="33" spans="1:12" ht="12.75">
      <c r="A33" s="84"/>
      <c r="B33" s="19"/>
      <c r="C33" s="18"/>
      <c r="D33" s="25"/>
      <c r="E33" s="25"/>
      <c r="F33" s="25"/>
      <c r="G33" s="26"/>
      <c r="H33" s="13"/>
      <c r="I33" s="92"/>
      <c r="J33" s="9"/>
      <c r="K33" s="9"/>
      <c r="L33" s="9"/>
    </row>
    <row r="34" spans="1:12" ht="12.75">
      <c r="A34" s="174"/>
      <c r="B34" s="175"/>
      <c r="C34" s="175"/>
      <c r="D34" s="176"/>
      <c r="E34" s="174"/>
      <c r="F34" s="175"/>
      <c r="G34" s="175"/>
      <c r="H34" s="177"/>
      <c r="I34" s="178"/>
      <c r="J34" s="9"/>
      <c r="K34" s="9"/>
      <c r="L34" s="9"/>
    </row>
    <row r="35" spans="1:12" ht="12.75">
      <c r="A35" s="84"/>
      <c r="B35" s="19"/>
      <c r="C35" s="18"/>
      <c r="D35" s="25"/>
      <c r="E35" s="25"/>
      <c r="F35" s="25"/>
      <c r="G35" s="26"/>
      <c r="H35" s="13"/>
      <c r="I35" s="92"/>
      <c r="J35" s="9"/>
      <c r="K35" s="9"/>
      <c r="L35" s="9"/>
    </row>
    <row r="36" spans="1:12" ht="12.75">
      <c r="A36" s="179"/>
      <c r="B36" s="169"/>
      <c r="C36" s="169"/>
      <c r="D36" s="170"/>
      <c r="E36" s="179"/>
      <c r="F36" s="169"/>
      <c r="G36" s="169"/>
      <c r="H36" s="152"/>
      <c r="I36" s="153"/>
      <c r="J36" s="9"/>
      <c r="K36" s="9"/>
      <c r="L36" s="9"/>
    </row>
    <row r="37" spans="1:12" ht="12.75">
      <c r="A37" s="93"/>
      <c r="B37" s="27"/>
      <c r="C37" s="171"/>
      <c r="D37" s="172"/>
      <c r="E37" s="13"/>
      <c r="F37" s="171"/>
      <c r="G37" s="172"/>
      <c r="H37" s="13"/>
      <c r="I37" s="85"/>
      <c r="J37" s="9"/>
      <c r="K37" s="9"/>
      <c r="L37" s="9"/>
    </row>
    <row r="38" spans="1:12" ht="12.75">
      <c r="A38" s="174"/>
      <c r="B38" s="175"/>
      <c r="C38" s="175"/>
      <c r="D38" s="176"/>
      <c r="E38" s="174"/>
      <c r="F38" s="175"/>
      <c r="G38" s="175"/>
      <c r="H38" s="177"/>
      <c r="I38" s="178"/>
      <c r="J38" s="9"/>
      <c r="K38" s="9"/>
      <c r="L38" s="9"/>
    </row>
    <row r="39" spans="1:12" ht="12.75">
      <c r="A39" s="93"/>
      <c r="B39" s="27"/>
      <c r="C39" s="28"/>
      <c r="D39" s="29"/>
      <c r="E39" s="13"/>
      <c r="F39" s="28"/>
      <c r="G39" s="29"/>
      <c r="H39" s="13"/>
      <c r="I39" s="85"/>
      <c r="J39" s="9"/>
      <c r="K39" s="9"/>
      <c r="L39" s="9"/>
    </row>
    <row r="40" spans="1:12" ht="12.75">
      <c r="A40" s="174"/>
      <c r="B40" s="175"/>
      <c r="C40" s="175"/>
      <c r="D40" s="176"/>
      <c r="E40" s="174"/>
      <c r="F40" s="175"/>
      <c r="G40" s="175"/>
      <c r="H40" s="177"/>
      <c r="I40" s="178"/>
      <c r="J40" s="9"/>
      <c r="K40" s="9"/>
      <c r="L40" s="9"/>
    </row>
    <row r="41" spans="1:12" ht="12.75">
      <c r="A41" s="111"/>
      <c r="B41" s="30"/>
      <c r="C41" s="30"/>
      <c r="D41" s="30"/>
      <c r="E41" s="20"/>
      <c r="F41" s="112"/>
      <c r="G41" s="112"/>
      <c r="H41" s="113"/>
      <c r="I41" s="94"/>
      <c r="J41" s="9"/>
      <c r="K41" s="9"/>
      <c r="L41" s="9"/>
    </row>
    <row r="42" spans="1:12" ht="12.75">
      <c r="A42" s="93"/>
      <c r="B42" s="27"/>
      <c r="C42" s="28"/>
      <c r="D42" s="29"/>
      <c r="E42" s="13"/>
      <c r="F42" s="28"/>
      <c r="G42" s="29"/>
      <c r="H42" s="13"/>
      <c r="I42" s="85"/>
      <c r="J42" s="9"/>
      <c r="K42" s="9"/>
      <c r="L42" s="9"/>
    </row>
    <row r="43" spans="1:12" ht="12.75">
      <c r="A43" s="95"/>
      <c r="B43" s="31"/>
      <c r="C43" s="31"/>
      <c r="D43" s="17"/>
      <c r="E43" s="17"/>
      <c r="F43" s="31"/>
      <c r="G43" s="17"/>
      <c r="H43" s="17"/>
      <c r="I43" s="96"/>
      <c r="J43" s="9"/>
      <c r="K43" s="9"/>
      <c r="L43" s="9"/>
    </row>
    <row r="44" spans="1:12" ht="12.75">
      <c r="A44" s="144" t="s">
        <v>30</v>
      </c>
      <c r="B44" s="145"/>
      <c r="C44" s="152" t="s">
        <v>342</v>
      </c>
      <c r="D44" s="153"/>
      <c r="E44" s="23"/>
      <c r="F44" s="146" t="s">
        <v>341</v>
      </c>
      <c r="G44" s="169"/>
      <c r="H44" s="169"/>
      <c r="I44" s="170"/>
      <c r="J44" s="9"/>
      <c r="K44" s="9"/>
      <c r="L44" s="9"/>
    </row>
    <row r="45" spans="1:12" ht="12.75">
      <c r="A45" s="93"/>
      <c r="B45" s="27"/>
      <c r="C45" s="171"/>
      <c r="D45" s="172"/>
      <c r="E45" s="13"/>
      <c r="F45" s="171"/>
      <c r="G45" s="173"/>
      <c r="H45" s="32"/>
      <c r="I45" s="97"/>
      <c r="J45" s="9"/>
      <c r="K45" s="9"/>
      <c r="L45" s="9"/>
    </row>
    <row r="46" spans="1:12" ht="12.75">
      <c r="A46" s="144" t="s">
        <v>31</v>
      </c>
      <c r="B46" s="145"/>
      <c r="C46" s="146" t="s">
        <v>348</v>
      </c>
      <c r="D46" s="147"/>
      <c r="E46" s="147"/>
      <c r="F46" s="147"/>
      <c r="G46" s="147"/>
      <c r="H46" s="147"/>
      <c r="I46" s="148"/>
      <c r="J46" s="9"/>
      <c r="K46" s="9"/>
      <c r="L46" s="9"/>
    </row>
    <row r="47" spans="1:12" ht="12.75">
      <c r="A47" s="84"/>
      <c r="B47" s="19"/>
      <c r="C47" s="18" t="s">
        <v>44</v>
      </c>
      <c r="D47" s="13"/>
      <c r="E47" s="13"/>
      <c r="F47" s="13"/>
      <c r="G47" s="13"/>
      <c r="H47" s="13"/>
      <c r="I47" s="85"/>
      <c r="J47" s="9"/>
      <c r="K47" s="9"/>
      <c r="L47" s="9"/>
    </row>
    <row r="48" spans="1:12" ht="12.75">
      <c r="A48" s="144" t="s">
        <v>32</v>
      </c>
      <c r="B48" s="145"/>
      <c r="C48" s="149" t="s">
        <v>349</v>
      </c>
      <c r="D48" s="150"/>
      <c r="E48" s="151"/>
      <c r="F48" s="126"/>
      <c r="G48" s="47" t="s">
        <v>3</v>
      </c>
      <c r="H48" s="146" t="s">
        <v>343</v>
      </c>
      <c r="I48" s="148"/>
      <c r="J48" s="9"/>
      <c r="K48" s="9"/>
      <c r="L48" s="9"/>
    </row>
    <row r="49" spans="1:12" ht="12.75">
      <c r="A49" s="84"/>
      <c r="B49" s="19"/>
      <c r="C49" s="18"/>
      <c r="D49" s="13"/>
      <c r="E49" s="13"/>
      <c r="F49" s="13"/>
      <c r="G49" s="13"/>
      <c r="H49" s="13"/>
      <c r="I49" s="85"/>
      <c r="J49" s="9"/>
      <c r="K49" s="9"/>
      <c r="L49" s="9"/>
    </row>
    <row r="50" spans="1:12" ht="12.75">
      <c r="A50" s="144" t="s">
        <v>20</v>
      </c>
      <c r="B50" s="145"/>
      <c r="C50" s="159" t="s">
        <v>350</v>
      </c>
      <c r="D50" s="160"/>
      <c r="E50" s="160"/>
      <c r="F50" s="160"/>
      <c r="G50" s="160"/>
      <c r="H50" s="160"/>
      <c r="I50" s="161"/>
      <c r="J50" s="9"/>
      <c r="K50" s="9"/>
      <c r="L50" s="9"/>
    </row>
    <row r="51" spans="1:12" ht="12.75">
      <c r="A51" s="84"/>
      <c r="B51" s="19"/>
      <c r="C51" s="13"/>
      <c r="D51" s="13"/>
      <c r="E51" s="13"/>
      <c r="F51" s="13"/>
      <c r="G51" s="13"/>
      <c r="H51" s="13"/>
      <c r="I51" s="85"/>
      <c r="J51" s="9"/>
      <c r="K51" s="9"/>
      <c r="L51" s="9"/>
    </row>
    <row r="52" spans="1:12" ht="12.75">
      <c r="A52" s="162" t="s">
        <v>33</v>
      </c>
      <c r="B52" s="163"/>
      <c r="C52" s="164" t="s">
        <v>347</v>
      </c>
      <c r="D52" s="165"/>
      <c r="E52" s="165"/>
      <c r="F52" s="165"/>
      <c r="G52" s="165"/>
      <c r="H52" s="165"/>
      <c r="I52" s="166"/>
      <c r="J52" s="9"/>
      <c r="K52" s="9"/>
      <c r="L52" s="9"/>
    </row>
    <row r="53" spans="1:12" ht="12.75">
      <c r="A53" s="98"/>
      <c r="B53" s="17"/>
      <c r="C53" s="143" t="s">
        <v>34</v>
      </c>
      <c r="D53" s="143"/>
      <c r="E53" s="143"/>
      <c r="F53" s="143"/>
      <c r="G53" s="143"/>
      <c r="H53" s="143"/>
      <c r="I53" s="99"/>
      <c r="J53" s="9"/>
      <c r="K53" s="9"/>
      <c r="L53" s="9"/>
    </row>
    <row r="54" spans="1:12" ht="12.75">
      <c r="A54" s="98"/>
      <c r="B54" s="17"/>
      <c r="C54" s="33"/>
      <c r="D54" s="33"/>
      <c r="E54" s="33"/>
      <c r="F54" s="33"/>
      <c r="G54" s="33"/>
      <c r="H54" s="33"/>
      <c r="I54" s="99"/>
      <c r="J54" s="9"/>
      <c r="K54" s="9"/>
      <c r="L54" s="9"/>
    </row>
    <row r="55" spans="1:12" ht="12.75">
      <c r="A55" s="98"/>
      <c r="B55" s="167" t="s">
        <v>35</v>
      </c>
      <c r="C55" s="168"/>
      <c r="D55" s="168"/>
      <c r="E55" s="168"/>
      <c r="F55" s="45"/>
      <c r="G55" s="45"/>
      <c r="H55" s="45"/>
      <c r="I55" s="100"/>
      <c r="J55" s="9"/>
      <c r="K55" s="9"/>
      <c r="L55" s="9"/>
    </row>
    <row r="56" spans="1:12" ht="12.75">
      <c r="A56" s="98"/>
      <c r="B56" s="138" t="s">
        <v>36</v>
      </c>
      <c r="C56" s="139"/>
      <c r="D56" s="139"/>
      <c r="E56" s="139"/>
      <c r="F56" s="139"/>
      <c r="G56" s="139"/>
      <c r="H56" s="139"/>
      <c r="I56" s="140"/>
      <c r="J56" s="9"/>
      <c r="K56" s="9"/>
      <c r="L56" s="9"/>
    </row>
    <row r="57" spans="1:12" ht="12.75">
      <c r="A57" s="98"/>
      <c r="B57" s="138" t="s">
        <v>37</v>
      </c>
      <c r="C57" s="139"/>
      <c r="D57" s="139"/>
      <c r="E57" s="139"/>
      <c r="F57" s="139"/>
      <c r="G57" s="139"/>
      <c r="H57" s="139"/>
      <c r="I57" s="100"/>
      <c r="J57" s="9"/>
      <c r="K57" s="9"/>
      <c r="L57" s="9"/>
    </row>
    <row r="58" spans="1:12" ht="12.75">
      <c r="A58" s="98"/>
      <c r="B58" s="138" t="s">
        <v>38</v>
      </c>
      <c r="C58" s="139"/>
      <c r="D58" s="139"/>
      <c r="E58" s="139"/>
      <c r="F58" s="139"/>
      <c r="G58" s="139"/>
      <c r="H58" s="139"/>
      <c r="I58" s="140"/>
      <c r="J58" s="9"/>
      <c r="K58" s="9"/>
      <c r="L58" s="9"/>
    </row>
    <row r="59" spans="1:12" ht="12.75">
      <c r="A59" s="98"/>
      <c r="B59" s="138" t="s">
        <v>39</v>
      </c>
      <c r="C59" s="139"/>
      <c r="D59" s="139"/>
      <c r="E59" s="139"/>
      <c r="F59" s="139"/>
      <c r="G59" s="139"/>
      <c r="H59" s="139"/>
      <c r="I59" s="140"/>
      <c r="J59" s="9"/>
      <c r="K59" s="9"/>
      <c r="L59" s="9"/>
    </row>
    <row r="60" spans="1:12" ht="12.75">
      <c r="A60" s="98"/>
      <c r="B60" s="101"/>
      <c r="C60" s="102"/>
      <c r="D60" s="102"/>
      <c r="E60" s="102"/>
      <c r="F60" s="102"/>
      <c r="G60" s="102"/>
      <c r="H60" s="102"/>
      <c r="I60" s="103"/>
      <c r="J60" s="9"/>
      <c r="K60" s="9"/>
      <c r="L60" s="9"/>
    </row>
    <row r="61" spans="1:12" ht="13.5" thickBot="1">
      <c r="A61" s="104" t="s">
        <v>4</v>
      </c>
      <c r="B61" s="13"/>
      <c r="C61" s="13"/>
      <c r="D61" s="13"/>
      <c r="E61" s="13"/>
      <c r="F61" s="13"/>
      <c r="G61" s="34"/>
      <c r="H61" s="35"/>
      <c r="I61" s="105"/>
      <c r="J61" s="9"/>
      <c r="K61" s="9"/>
      <c r="L61" s="9"/>
    </row>
    <row r="62" spans="1:12" ht="12.75">
      <c r="A62" s="80"/>
      <c r="B62" s="13"/>
      <c r="C62" s="13"/>
      <c r="D62" s="13"/>
      <c r="E62" s="17" t="s">
        <v>40</v>
      </c>
      <c r="F62" s="30"/>
      <c r="G62" s="154" t="s">
        <v>41</v>
      </c>
      <c r="H62" s="155"/>
      <c r="I62" s="156"/>
      <c r="J62" s="9"/>
      <c r="K62" s="9"/>
      <c r="L62" s="9"/>
    </row>
    <row r="63" spans="1:12" ht="12.75">
      <c r="A63" s="106"/>
      <c r="B63" s="107"/>
      <c r="C63" s="108"/>
      <c r="D63" s="108"/>
      <c r="E63" s="108"/>
      <c r="F63" s="108"/>
      <c r="G63" s="157"/>
      <c r="H63" s="158"/>
      <c r="I63" s="109"/>
      <c r="J63" s="9"/>
      <c r="K63" s="9"/>
      <c r="L63" s="9"/>
    </row>
  </sheetData>
  <sheetProtection/>
  <protectedRanges>
    <protectedRange sqref="I24 I26"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 sqref="C18:I18" name="Range1_1_1_1"/>
    <protectedRange sqref="C20:I20" name="Range1_8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50" r:id="rId1" display="Snjezana.RamacPosavec@trs.ina.hr"/>
    <hyperlink ref="C18" r:id="rId2" display="investitori@ina.hr"/>
    <hyperlink ref="C20" r:id="rId3" display="www.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M9" sqref="M9"/>
    </sheetView>
  </sheetViews>
  <sheetFormatPr defaultColWidth="9.140625" defaultRowHeight="12.75"/>
  <cols>
    <col min="1" max="4" width="9.140625" style="48" customWidth="1"/>
    <col min="5" max="5" width="8.421875" style="48" customWidth="1"/>
    <col min="6" max="6" width="5.140625" style="48" customWidth="1"/>
    <col min="7" max="7" width="7.421875" style="48" customWidth="1"/>
    <col min="8" max="8" width="8.57421875" style="48" customWidth="1"/>
    <col min="9" max="9" width="5.28125" style="48" customWidth="1"/>
    <col min="10" max="10" width="13.140625" style="48" customWidth="1"/>
    <col min="11" max="11" width="13.28125" style="48" customWidth="1"/>
    <col min="12" max="16384" width="9.140625" style="48" customWidth="1"/>
  </cols>
  <sheetData>
    <row r="1" spans="1:11" ht="12.75" customHeight="1">
      <c r="A1" s="216" t="s">
        <v>96</v>
      </c>
      <c r="B1" s="216"/>
      <c r="C1" s="216"/>
      <c r="D1" s="216"/>
      <c r="E1" s="216"/>
      <c r="F1" s="216"/>
      <c r="G1" s="216"/>
      <c r="H1" s="216"/>
      <c r="I1" s="216"/>
      <c r="J1" s="216"/>
      <c r="K1" s="216"/>
    </row>
    <row r="2" spans="1:11" ht="12.75" customHeight="1">
      <c r="A2" s="217" t="s">
        <v>352</v>
      </c>
      <c r="B2" s="217"/>
      <c r="C2" s="217"/>
      <c r="D2" s="217"/>
      <c r="E2" s="217"/>
      <c r="F2" s="217"/>
      <c r="G2" s="217"/>
      <c r="H2" s="217"/>
      <c r="I2" s="217"/>
      <c r="J2" s="217"/>
      <c r="K2" s="217"/>
    </row>
    <row r="3" spans="1:11" ht="12.75">
      <c r="A3" s="221" t="s">
        <v>179</v>
      </c>
      <c r="B3" s="221"/>
      <c r="C3" s="221"/>
      <c r="D3" s="221"/>
      <c r="E3" s="221"/>
      <c r="F3" s="221"/>
      <c r="G3" s="221"/>
      <c r="H3" s="221"/>
      <c r="I3" s="221"/>
      <c r="J3" s="221"/>
      <c r="K3" s="221"/>
    </row>
    <row r="4" spans="1:11" ht="27.75" customHeight="1">
      <c r="A4" s="218" t="s">
        <v>92</v>
      </c>
      <c r="B4" s="219"/>
      <c r="C4" s="219"/>
      <c r="D4" s="219"/>
      <c r="E4" s="219"/>
      <c r="F4" s="219"/>
      <c r="G4" s="219"/>
      <c r="H4" s="220"/>
      <c r="I4" s="53" t="s">
        <v>93</v>
      </c>
      <c r="J4" s="54" t="s">
        <v>94</v>
      </c>
      <c r="K4" s="55" t="s">
        <v>95</v>
      </c>
    </row>
    <row r="5" spans="1:11" ht="12.75">
      <c r="A5" s="212">
        <v>1</v>
      </c>
      <c r="B5" s="212"/>
      <c r="C5" s="212"/>
      <c r="D5" s="212"/>
      <c r="E5" s="212"/>
      <c r="F5" s="212"/>
      <c r="G5" s="212"/>
      <c r="H5" s="212"/>
      <c r="I5" s="52">
        <v>2</v>
      </c>
      <c r="J5" s="51">
        <v>3</v>
      </c>
      <c r="K5" s="51">
        <v>4</v>
      </c>
    </row>
    <row r="6" spans="1:11" ht="12.75">
      <c r="A6" s="213"/>
      <c r="B6" s="214"/>
      <c r="C6" s="214"/>
      <c r="D6" s="214"/>
      <c r="E6" s="214"/>
      <c r="F6" s="214"/>
      <c r="G6" s="214"/>
      <c r="H6" s="214"/>
      <c r="I6" s="214"/>
      <c r="J6" s="214"/>
      <c r="K6" s="215"/>
    </row>
    <row r="7" spans="1:11" ht="17.25" customHeight="1">
      <c r="A7" s="225" t="s">
        <v>180</v>
      </c>
      <c r="B7" s="226"/>
      <c r="C7" s="226"/>
      <c r="D7" s="226"/>
      <c r="E7" s="226"/>
      <c r="F7" s="226"/>
      <c r="G7" s="226"/>
      <c r="H7" s="227"/>
      <c r="I7" s="3">
        <v>1</v>
      </c>
      <c r="J7" s="6"/>
      <c r="K7" s="6"/>
    </row>
    <row r="8" spans="1:11" ht="12.75">
      <c r="A8" s="228" t="s">
        <v>181</v>
      </c>
      <c r="B8" s="229"/>
      <c r="C8" s="229"/>
      <c r="D8" s="229"/>
      <c r="E8" s="229"/>
      <c r="F8" s="229"/>
      <c r="G8" s="229"/>
      <c r="H8" s="230"/>
      <c r="I8" s="1">
        <v>2</v>
      </c>
      <c r="J8" s="130">
        <f>J9+J16+J26+J35+J39</f>
        <v>14847000000</v>
      </c>
      <c r="K8" s="130">
        <f>K9+K16+K26+K35+K39</f>
        <v>16190000000</v>
      </c>
    </row>
    <row r="9" spans="1:11" ht="12.75">
      <c r="A9" s="222" t="s">
        <v>45</v>
      </c>
      <c r="B9" s="223"/>
      <c r="C9" s="223"/>
      <c r="D9" s="223"/>
      <c r="E9" s="223"/>
      <c r="F9" s="223"/>
      <c r="G9" s="223"/>
      <c r="H9" s="224"/>
      <c r="I9" s="1">
        <v>3</v>
      </c>
      <c r="J9" s="49">
        <f>SUM(J10:J15)</f>
        <v>429000000</v>
      </c>
      <c r="K9" s="49">
        <f>SUM(K10:K15)</f>
        <v>456000000</v>
      </c>
    </row>
    <row r="10" spans="1:11" ht="12.75" customHeight="1">
      <c r="A10" s="222" t="s">
        <v>182</v>
      </c>
      <c r="B10" s="223"/>
      <c r="C10" s="223"/>
      <c r="D10" s="223"/>
      <c r="E10" s="223"/>
      <c r="F10" s="223"/>
      <c r="G10" s="223"/>
      <c r="H10" s="224"/>
      <c r="I10" s="1">
        <v>4</v>
      </c>
      <c r="J10" s="7"/>
      <c r="K10" s="7"/>
    </row>
    <row r="11" spans="1:11" ht="26.25" customHeight="1">
      <c r="A11" s="222" t="s">
        <v>183</v>
      </c>
      <c r="B11" s="223"/>
      <c r="C11" s="223"/>
      <c r="D11" s="223"/>
      <c r="E11" s="223"/>
      <c r="F11" s="223"/>
      <c r="G11" s="223"/>
      <c r="H11" s="224"/>
      <c r="I11" s="1">
        <v>5</v>
      </c>
      <c r="J11" s="7">
        <v>166000000</v>
      </c>
      <c r="K11" s="7">
        <v>206000000</v>
      </c>
    </row>
    <row r="12" spans="1:11" ht="12.75" customHeight="1">
      <c r="A12" s="222" t="s">
        <v>2</v>
      </c>
      <c r="B12" s="223"/>
      <c r="C12" s="223"/>
      <c r="D12" s="223"/>
      <c r="E12" s="223"/>
      <c r="F12" s="223"/>
      <c r="G12" s="223"/>
      <c r="H12" s="224"/>
      <c r="I12" s="1">
        <v>6</v>
      </c>
      <c r="J12" s="7"/>
      <c r="K12" s="7"/>
    </row>
    <row r="13" spans="1:11" ht="12.75" customHeight="1">
      <c r="A13" s="222" t="s">
        <v>185</v>
      </c>
      <c r="B13" s="223"/>
      <c r="C13" s="223"/>
      <c r="D13" s="223"/>
      <c r="E13" s="223"/>
      <c r="F13" s="223"/>
      <c r="G13" s="223"/>
      <c r="H13" s="224"/>
      <c r="I13" s="1">
        <v>7</v>
      </c>
      <c r="J13" s="7">
        <v>21000000</v>
      </c>
      <c r="K13" s="7">
        <v>25000000</v>
      </c>
    </row>
    <row r="14" spans="1:11" ht="12.75" customHeight="1">
      <c r="A14" s="222" t="s">
        <v>184</v>
      </c>
      <c r="B14" s="223"/>
      <c r="C14" s="223"/>
      <c r="D14" s="223"/>
      <c r="E14" s="223"/>
      <c r="F14" s="223"/>
      <c r="G14" s="223"/>
      <c r="H14" s="224"/>
      <c r="I14" s="1">
        <v>8</v>
      </c>
      <c r="J14" s="7">
        <v>242000000</v>
      </c>
      <c r="K14" s="7">
        <v>225000000</v>
      </c>
    </row>
    <row r="15" spans="1:11" ht="12.75" customHeight="1">
      <c r="A15" s="222" t="s">
        <v>46</v>
      </c>
      <c r="B15" s="223"/>
      <c r="C15" s="223"/>
      <c r="D15" s="223"/>
      <c r="E15" s="223"/>
      <c r="F15" s="223"/>
      <c r="G15" s="223"/>
      <c r="H15" s="224"/>
      <c r="I15" s="1">
        <v>9</v>
      </c>
      <c r="J15" s="7"/>
      <c r="K15" s="7"/>
    </row>
    <row r="16" spans="1:11" ht="12.75">
      <c r="A16" s="222" t="s">
        <v>47</v>
      </c>
      <c r="B16" s="223"/>
      <c r="C16" s="223"/>
      <c r="D16" s="223"/>
      <c r="E16" s="223"/>
      <c r="F16" s="223"/>
      <c r="G16" s="223"/>
      <c r="H16" s="224"/>
      <c r="I16" s="1">
        <v>10</v>
      </c>
      <c r="J16" s="130">
        <f>SUM(J17:J25)</f>
        <v>10591000000</v>
      </c>
      <c r="K16" s="130">
        <f>SUM(K17:K25)</f>
        <v>10766000000</v>
      </c>
    </row>
    <row r="17" spans="1:11" ht="12.75">
      <c r="A17" s="222" t="s">
        <v>48</v>
      </c>
      <c r="B17" s="223"/>
      <c r="C17" s="223"/>
      <c r="D17" s="223"/>
      <c r="E17" s="223"/>
      <c r="F17" s="223"/>
      <c r="G17" s="223"/>
      <c r="H17" s="224"/>
      <c r="I17" s="1">
        <v>11</v>
      </c>
      <c r="J17" s="7">
        <v>1010000000</v>
      </c>
      <c r="K17" s="7">
        <v>1008000000</v>
      </c>
    </row>
    <row r="18" spans="1:11" ht="12.75">
      <c r="A18" s="222" t="s">
        <v>186</v>
      </c>
      <c r="B18" s="223"/>
      <c r="C18" s="223"/>
      <c r="D18" s="223"/>
      <c r="E18" s="223"/>
      <c r="F18" s="223"/>
      <c r="G18" s="223"/>
      <c r="H18" s="224"/>
      <c r="I18" s="1">
        <v>12</v>
      </c>
      <c r="J18" s="7">
        <v>5060000000</v>
      </c>
      <c r="K18" s="7">
        <v>4697000000</v>
      </c>
    </row>
    <row r="19" spans="1:11" ht="12.75">
      <c r="A19" s="222" t="s">
        <v>187</v>
      </c>
      <c r="B19" s="223"/>
      <c r="C19" s="223"/>
      <c r="D19" s="223"/>
      <c r="E19" s="223"/>
      <c r="F19" s="223"/>
      <c r="G19" s="223"/>
      <c r="H19" s="224"/>
      <c r="I19" s="1">
        <v>13</v>
      </c>
      <c r="J19" s="7">
        <v>2224000000</v>
      </c>
      <c r="K19" s="7">
        <v>2244000000</v>
      </c>
    </row>
    <row r="20" spans="1:11" ht="12.75">
      <c r="A20" s="222" t="s">
        <v>188</v>
      </c>
      <c r="B20" s="223"/>
      <c r="C20" s="223"/>
      <c r="D20" s="223"/>
      <c r="E20" s="223"/>
      <c r="F20" s="223"/>
      <c r="G20" s="223"/>
      <c r="H20" s="224"/>
      <c r="I20" s="1">
        <v>14</v>
      </c>
      <c r="J20" s="7">
        <v>215000000</v>
      </c>
      <c r="K20" s="7">
        <v>243000000</v>
      </c>
    </row>
    <row r="21" spans="1:11" ht="12.75">
      <c r="A21" s="222" t="s">
        <v>49</v>
      </c>
      <c r="B21" s="223"/>
      <c r="C21" s="223"/>
      <c r="D21" s="223"/>
      <c r="E21" s="223"/>
      <c r="F21" s="223"/>
      <c r="G21" s="223"/>
      <c r="H21" s="224"/>
      <c r="I21" s="1">
        <v>15</v>
      </c>
      <c r="J21" s="7"/>
      <c r="K21" s="7"/>
    </row>
    <row r="22" spans="1:11" ht="12.75">
      <c r="A22" s="222" t="s">
        <v>189</v>
      </c>
      <c r="B22" s="223"/>
      <c r="C22" s="223"/>
      <c r="D22" s="223"/>
      <c r="E22" s="223"/>
      <c r="F22" s="223"/>
      <c r="G22" s="223"/>
      <c r="H22" s="224"/>
      <c r="I22" s="1">
        <v>16</v>
      </c>
      <c r="J22" s="7">
        <v>13000000</v>
      </c>
      <c r="K22" s="7">
        <v>180000000</v>
      </c>
    </row>
    <row r="23" spans="1:11" ht="12.75">
      <c r="A23" s="222" t="s">
        <v>190</v>
      </c>
      <c r="B23" s="223"/>
      <c r="C23" s="223"/>
      <c r="D23" s="223"/>
      <c r="E23" s="223"/>
      <c r="F23" s="223"/>
      <c r="G23" s="223"/>
      <c r="H23" s="224"/>
      <c r="I23" s="1">
        <v>17</v>
      </c>
      <c r="J23" s="7">
        <v>2062000000</v>
      </c>
      <c r="K23" s="7">
        <v>2388000000</v>
      </c>
    </row>
    <row r="24" spans="1:11" ht="12.75">
      <c r="A24" s="222" t="s">
        <v>191</v>
      </c>
      <c r="B24" s="223"/>
      <c r="C24" s="223"/>
      <c r="D24" s="223"/>
      <c r="E24" s="223"/>
      <c r="F24" s="223"/>
      <c r="G24" s="223"/>
      <c r="H24" s="224"/>
      <c r="I24" s="1">
        <v>18</v>
      </c>
      <c r="J24" s="7">
        <v>7000000</v>
      </c>
      <c r="K24" s="7">
        <v>6000000</v>
      </c>
    </row>
    <row r="25" spans="1:11" ht="12.75">
      <c r="A25" s="222" t="s">
        <v>192</v>
      </c>
      <c r="B25" s="223"/>
      <c r="C25" s="223"/>
      <c r="D25" s="223"/>
      <c r="E25" s="223"/>
      <c r="F25" s="223"/>
      <c r="G25" s="223"/>
      <c r="H25" s="224"/>
      <c r="I25" s="1">
        <v>19</v>
      </c>
      <c r="J25" s="7"/>
      <c r="K25" s="7"/>
    </row>
    <row r="26" spans="1:11" ht="12.75">
      <c r="A26" s="222" t="s">
        <v>193</v>
      </c>
      <c r="B26" s="223"/>
      <c r="C26" s="223"/>
      <c r="D26" s="223"/>
      <c r="E26" s="223"/>
      <c r="F26" s="223"/>
      <c r="G26" s="223"/>
      <c r="H26" s="224"/>
      <c r="I26" s="1">
        <v>20</v>
      </c>
      <c r="J26" s="130">
        <f>SUM(J27:J34)</f>
        <v>2413000000</v>
      </c>
      <c r="K26" s="130">
        <f>SUM(K27:K34)</f>
        <v>3341000000</v>
      </c>
    </row>
    <row r="27" spans="1:11" ht="12.75" customHeight="1">
      <c r="A27" s="222" t="s">
        <v>50</v>
      </c>
      <c r="B27" s="223"/>
      <c r="C27" s="223"/>
      <c r="D27" s="223"/>
      <c r="E27" s="223"/>
      <c r="F27" s="223"/>
      <c r="G27" s="223"/>
      <c r="H27" s="224"/>
      <c r="I27" s="1">
        <v>21</v>
      </c>
      <c r="J27" s="7">
        <v>1079000000</v>
      </c>
      <c r="K27" s="7">
        <v>1960000000</v>
      </c>
    </row>
    <row r="28" spans="1:11" ht="12.75" customHeight="1">
      <c r="A28" s="222" t="s">
        <v>194</v>
      </c>
      <c r="B28" s="223"/>
      <c r="C28" s="223"/>
      <c r="D28" s="223"/>
      <c r="E28" s="223"/>
      <c r="F28" s="223"/>
      <c r="G28" s="223"/>
      <c r="H28" s="224"/>
      <c r="I28" s="1">
        <v>22</v>
      </c>
      <c r="J28" s="7">
        <v>657000000</v>
      </c>
      <c r="K28" s="7">
        <v>738000000</v>
      </c>
    </row>
    <row r="29" spans="1:11" ht="12.75" customHeight="1">
      <c r="A29" s="222" t="s">
        <v>195</v>
      </c>
      <c r="B29" s="223"/>
      <c r="C29" s="223"/>
      <c r="D29" s="223"/>
      <c r="E29" s="223"/>
      <c r="F29" s="223"/>
      <c r="G29" s="223"/>
      <c r="H29" s="224"/>
      <c r="I29" s="1">
        <v>23</v>
      </c>
      <c r="J29" s="7">
        <v>6000000</v>
      </c>
      <c r="K29" s="7">
        <v>157000000</v>
      </c>
    </row>
    <row r="30" spans="1:11" ht="12.75" customHeight="1">
      <c r="A30" s="222" t="s">
        <v>196</v>
      </c>
      <c r="B30" s="223"/>
      <c r="C30" s="223"/>
      <c r="D30" s="223"/>
      <c r="E30" s="223"/>
      <c r="F30" s="223"/>
      <c r="G30" s="223"/>
      <c r="H30" s="224"/>
      <c r="I30" s="1">
        <v>24</v>
      </c>
      <c r="J30" s="7"/>
      <c r="K30" s="7"/>
    </row>
    <row r="31" spans="1:11" ht="12.75" customHeight="1">
      <c r="A31" s="222" t="s">
        <v>51</v>
      </c>
      <c r="B31" s="223"/>
      <c r="C31" s="223"/>
      <c r="D31" s="223"/>
      <c r="E31" s="223"/>
      <c r="F31" s="223"/>
      <c r="G31" s="223"/>
      <c r="H31" s="224"/>
      <c r="I31" s="1">
        <v>25</v>
      </c>
      <c r="J31" s="7"/>
      <c r="K31" s="7"/>
    </row>
    <row r="32" spans="1:11" ht="12.75" customHeight="1">
      <c r="A32" s="222" t="s">
        <v>197</v>
      </c>
      <c r="B32" s="223"/>
      <c r="C32" s="223"/>
      <c r="D32" s="223"/>
      <c r="E32" s="223"/>
      <c r="F32" s="223"/>
      <c r="G32" s="223"/>
      <c r="H32" s="224"/>
      <c r="I32" s="1">
        <v>26</v>
      </c>
      <c r="J32" s="7">
        <v>7000000</v>
      </c>
      <c r="K32" s="7">
        <v>7000000</v>
      </c>
    </row>
    <row r="33" spans="1:11" ht="12.75" customHeight="1">
      <c r="A33" s="222" t="s">
        <v>198</v>
      </c>
      <c r="B33" s="223"/>
      <c r="C33" s="223"/>
      <c r="D33" s="223"/>
      <c r="E33" s="223"/>
      <c r="F33" s="223"/>
      <c r="G33" s="223"/>
      <c r="H33" s="224"/>
      <c r="I33" s="1">
        <v>27</v>
      </c>
      <c r="J33" s="7">
        <v>664000000</v>
      </c>
      <c r="K33" s="7">
        <v>479000000</v>
      </c>
    </row>
    <row r="34" spans="1:11" ht="12.75" customHeight="1">
      <c r="A34" s="222" t="s">
        <v>158</v>
      </c>
      <c r="B34" s="223"/>
      <c r="C34" s="223"/>
      <c r="D34" s="223"/>
      <c r="E34" s="223"/>
      <c r="F34" s="223"/>
      <c r="G34" s="223"/>
      <c r="H34" s="224"/>
      <c r="I34" s="1">
        <v>28</v>
      </c>
      <c r="J34" s="7"/>
      <c r="K34" s="7"/>
    </row>
    <row r="35" spans="1:11" ht="12.75">
      <c r="A35" s="222" t="s">
        <v>199</v>
      </c>
      <c r="B35" s="223"/>
      <c r="C35" s="223"/>
      <c r="D35" s="223"/>
      <c r="E35" s="223"/>
      <c r="F35" s="223"/>
      <c r="G35" s="223"/>
      <c r="H35" s="224"/>
      <c r="I35" s="1">
        <v>29</v>
      </c>
      <c r="J35" s="49">
        <f>SUM(J36:J38)</f>
        <v>71000000</v>
      </c>
      <c r="K35" s="49">
        <v>538000000</v>
      </c>
    </row>
    <row r="36" spans="1:11" ht="12.75" customHeight="1">
      <c r="A36" s="222" t="s">
        <v>52</v>
      </c>
      <c r="B36" s="223"/>
      <c r="C36" s="223"/>
      <c r="D36" s="223"/>
      <c r="E36" s="223"/>
      <c r="F36" s="223"/>
      <c r="G36" s="223"/>
      <c r="H36" s="224"/>
      <c r="I36" s="1">
        <v>30</v>
      </c>
      <c r="J36" s="7">
        <v>11000000</v>
      </c>
      <c r="K36" s="7">
        <v>12000000</v>
      </c>
    </row>
    <row r="37" spans="1:11" ht="12.75" customHeight="1">
      <c r="A37" s="222" t="s">
        <v>200</v>
      </c>
      <c r="B37" s="223"/>
      <c r="C37" s="223"/>
      <c r="D37" s="223"/>
      <c r="E37" s="223"/>
      <c r="F37" s="223"/>
      <c r="G37" s="223"/>
      <c r="H37" s="224"/>
      <c r="I37" s="1">
        <v>31</v>
      </c>
      <c r="J37" s="7">
        <v>60000000</v>
      </c>
      <c r="K37" s="7">
        <v>50000000</v>
      </c>
    </row>
    <row r="38" spans="1:11" ht="12.75" customHeight="1">
      <c r="A38" s="222" t="s">
        <v>53</v>
      </c>
      <c r="B38" s="223"/>
      <c r="C38" s="223"/>
      <c r="D38" s="223"/>
      <c r="E38" s="223"/>
      <c r="F38" s="223"/>
      <c r="G38" s="223"/>
      <c r="H38" s="224"/>
      <c r="I38" s="1">
        <v>32</v>
      </c>
      <c r="J38" s="7"/>
      <c r="K38" s="7">
        <v>476000000</v>
      </c>
    </row>
    <row r="39" spans="1:11" ht="12.75">
      <c r="A39" s="222" t="s">
        <v>54</v>
      </c>
      <c r="B39" s="223"/>
      <c r="C39" s="223"/>
      <c r="D39" s="223"/>
      <c r="E39" s="223"/>
      <c r="F39" s="223"/>
      <c r="G39" s="223"/>
      <c r="H39" s="224"/>
      <c r="I39" s="1">
        <v>33</v>
      </c>
      <c r="J39" s="131">
        <v>1343000000</v>
      </c>
      <c r="K39" s="131">
        <v>1089000000</v>
      </c>
    </row>
    <row r="40" spans="1:11" ht="12.75">
      <c r="A40" s="228" t="s">
        <v>201</v>
      </c>
      <c r="B40" s="229"/>
      <c r="C40" s="229"/>
      <c r="D40" s="229"/>
      <c r="E40" s="229"/>
      <c r="F40" s="229"/>
      <c r="G40" s="229"/>
      <c r="H40" s="230"/>
      <c r="I40" s="1">
        <v>34</v>
      </c>
      <c r="J40" s="49">
        <f>J41+J49+J56+J64</f>
        <v>4314000000</v>
      </c>
      <c r="K40" s="49">
        <v>4663000000</v>
      </c>
    </row>
    <row r="41" spans="1:11" ht="12.75">
      <c r="A41" s="222" t="s">
        <v>55</v>
      </c>
      <c r="B41" s="223"/>
      <c r="C41" s="223"/>
      <c r="D41" s="223"/>
      <c r="E41" s="223"/>
      <c r="F41" s="223"/>
      <c r="G41" s="223"/>
      <c r="H41" s="224"/>
      <c r="I41" s="1">
        <v>35</v>
      </c>
      <c r="J41" s="49">
        <f>SUM(J42:J48)</f>
        <v>2021000000</v>
      </c>
      <c r="K41" s="49">
        <v>2351000000</v>
      </c>
    </row>
    <row r="42" spans="1:11" ht="12.75">
      <c r="A42" s="222" t="s">
        <v>56</v>
      </c>
      <c r="B42" s="223"/>
      <c r="C42" s="223"/>
      <c r="D42" s="223"/>
      <c r="E42" s="223"/>
      <c r="F42" s="223"/>
      <c r="G42" s="223"/>
      <c r="H42" s="224"/>
      <c r="I42" s="1">
        <v>36</v>
      </c>
      <c r="J42" s="7">
        <v>563000000</v>
      </c>
      <c r="K42" s="7">
        <v>445000000</v>
      </c>
    </row>
    <row r="43" spans="1:11" ht="12.75">
      <c r="A43" s="222" t="s">
        <v>57</v>
      </c>
      <c r="B43" s="223"/>
      <c r="C43" s="223"/>
      <c r="D43" s="223"/>
      <c r="E43" s="223"/>
      <c r="F43" s="223"/>
      <c r="G43" s="223"/>
      <c r="H43" s="224"/>
      <c r="I43" s="1">
        <v>37</v>
      </c>
      <c r="J43" s="7">
        <v>746000000</v>
      </c>
      <c r="K43" s="7">
        <v>874000000</v>
      </c>
    </row>
    <row r="44" spans="1:11" ht="12.75">
      <c r="A44" s="222" t="s">
        <v>202</v>
      </c>
      <c r="B44" s="223"/>
      <c r="C44" s="223"/>
      <c r="D44" s="223"/>
      <c r="E44" s="223"/>
      <c r="F44" s="223"/>
      <c r="G44" s="223"/>
      <c r="H44" s="224"/>
      <c r="I44" s="1">
        <v>38</v>
      </c>
      <c r="J44" s="7">
        <v>646000000</v>
      </c>
      <c r="K44" s="7">
        <v>860000000</v>
      </c>
    </row>
    <row r="45" spans="1:11" ht="12.75">
      <c r="A45" s="222" t="s">
        <v>156</v>
      </c>
      <c r="B45" s="223"/>
      <c r="C45" s="223"/>
      <c r="D45" s="223"/>
      <c r="E45" s="223"/>
      <c r="F45" s="223"/>
      <c r="G45" s="223"/>
      <c r="H45" s="224"/>
      <c r="I45" s="1">
        <v>39</v>
      </c>
      <c r="J45" s="7">
        <v>66000000</v>
      </c>
      <c r="K45" s="7">
        <v>172000000</v>
      </c>
    </row>
    <row r="46" spans="1:11" ht="12.75">
      <c r="A46" s="222" t="s">
        <v>203</v>
      </c>
      <c r="B46" s="223"/>
      <c r="C46" s="223"/>
      <c r="D46" s="223"/>
      <c r="E46" s="223"/>
      <c r="F46" s="223"/>
      <c r="G46" s="223"/>
      <c r="H46" s="224"/>
      <c r="I46" s="1">
        <v>40</v>
      </c>
      <c r="J46" s="7"/>
      <c r="K46" s="7"/>
    </row>
    <row r="47" spans="1:11" ht="12.75">
      <c r="A47" s="222" t="s">
        <v>204</v>
      </c>
      <c r="B47" s="223"/>
      <c r="C47" s="223"/>
      <c r="D47" s="223"/>
      <c r="E47" s="223"/>
      <c r="F47" s="223"/>
      <c r="G47" s="223"/>
      <c r="H47" s="224"/>
      <c r="I47" s="1">
        <v>41</v>
      </c>
      <c r="J47" s="7"/>
      <c r="K47" s="7"/>
    </row>
    <row r="48" spans="1:11" ht="12.75">
      <c r="A48" s="222" t="s">
        <v>58</v>
      </c>
      <c r="B48" s="223"/>
      <c r="C48" s="223"/>
      <c r="D48" s="223"/>
      <c r="E48" s="223"/>
      <c r="F48" s="223"/>
      <c r="G48" s="223"/>
      <c r="H48" s="224"/>
      <c r="I48" s="1">
        <v>42</v>
      </c>
      <c r="J48" s="7"/>
      <c r="K48" s="7"/>
    </row>
    <row r="49" spans="1:11" ht="12.75">
      <c r="A49" s="222" t="s">
        <v>59</v>
      </c>
      <c r="B49" s="223"/>
      <c r="C49" s="223"/>
      <c r="D49" s="223"/>
      <c r="E49" s="223"/>
      <c r="F49" s="223"/>
      <c r="G49" s="223"/>
      <c r="H49" s="224"/>
      <c r="I49" s="1">
        <v>43</v>
      </c>
      <c r="J49" s="130">
        <f>SUM(J50:J55)</f>
        <v>1487000000</v>
      </c>
      <c r="K49" s="130">
        <f>SUM(K50:K55)</f>
        <v>1819000000</v>
      </c>
    </row>
    <row r="50" spans="1:11" ht="12.75">
      <c r="A50" s="222" t="s">
        <v>205</v>
      </c>
      <c r="B50" s="223"/>
      <c r="C50" s="223"/>
      <c r="D50" s="223"/>
      <c r="E50" s="223"/>
      <c r="F50" s="223"/>
      <c r="G50" s="223"/>
      <c r="H50" s="224"/>
      <c r="I50" s="1">
        <v>44</v>
      </c>
      <c r="J50" s="7">
        <v>225000000</v>
      </c>
      <c r="K50" s="7">
        <v>256000000</v>
      </c>
    </row>
    <row r="51" spans="1:11" ht="12.75">
      <c r="A51" s="222" t="s">
        <v>60</v>
      </c>
      <c r="B51" s="223"/>
      <c r="C51" s="223"/>
      <c r="D51" s="223"/>
      <c r="E51" s="223"/>
      <c r="F51" s="223"/>
      <c r="G51" s="223"/>
      <c r="H51" s="224"/>
      <c r="I51" s="1">
        <v>45</v>
      </c>
      <c r="J51" s="7">
        <v>1118000000</v>
      </c>
      <c r="K51" s="7">
        <v>1490000000</v>
      </c>
    </row>
    <row r="52" spans="1:11" ht="12.75">
      <c r="A52" s="222" t="s">
        <v>206</v>
      </c>
      <c r="B52" s="223"/>
      <c r="C52" s="223"/>
      <c r="D52" s="223"/>
      <c r="E52" s="223"/>
      <c r="F52" s="223"/>
      <c r="G52" s="223"/>
      <c r="H52" s="224"/>
      <c r="I52" s="1">
        <v>46</v>
      </c>
      <c r="J52" s="7"/>
      <c r="K52" s="7"/>
    </row>
    <row r="53" spans="1:11" ht="12.75">
      <c r="A53" s="222" t="s">
        <v>207</v>
      </c>
      <c r="B53" s="223"/>
      <c r="C53" s="223"/>
      <c r="D53" s="223"/>
      <c r="E53" s="223"/>
      <c r="F53" s="223"/>
      <c r="G53" s="223"/>
      <c r="H53" s="224"/>
      <c r="I53" s="1">
        <v>47</v>
      </c>
      <c r="J53" s="7">
        <v>2000000</v>
      </c>
      <c r="K53" s="7">
        <v>1000000</v>
      </c>
    </row>
    <row r="54" spans="1:11" ht="12.75">
      <c r="A54" s="222" t="s">
        <v>208</v>
      </c>
      <c r="B54" s="223"/>
      <c r="C54" s="223"/>
      <c r="D54" s="223"/>
      <c r="E54" s="223"/>
      <c r="F54" s="223"/>
      <c r="G54" s="223"/>
      <c r="H54" s="224"/>
      <c r="I54" s="1">
        <v>48</v>
      </c>
      <c r="J54" s="7">
        <v>65000000</v>
      </c>
      <c r="K54" s="7">
        <v>2000000</v>
      </c>
    </row>
    <row r="55" spans="1:11" ht="12.75">
      <c r="A55" s="222" t="s">
        <v>61</v>
      </c>
      <c r="B55" s="223"/>
      <c r="C55" s="223"/>
      <c r="D55" s="223"/>
      <c r="E55" s="223"/>
      <c r="F55" s="223"/>
      <c r="G55" s="223"/>
      <c r="H55" s="224"/>
      <c r="I55" s="1">
        <v>49</v>
      </c>
      <c r="J55" s="7">
        <v>77000000</v>
      </c>
      <c r="K55" s="7">
        <v>70000000</v>
      </c>
    </row>
    <row r="56" spans="1:11" ht="12.75">
      <c r="A56" s="222" t="s">
        <v>209</v>
      </c>
      <c r="B56" s="223"/>
      <c r="C56" s="223"/>
      <c r="D56" s="223"/>
      <c r="E56" s="223"/>
      <c r="F56" s="223"/>
      <c r="G56" s="223"/>
      <c r="H56" s="224"/>
      <c r="I56" s="1">
        <v>50</v>
      </c>
      <c r="J56" s="49">
        <f>SUM(J57:J63)</f>
        <v>442000000</v>
      </c>
      <c r="K56" s="49">
        <v>158000000</v>
      </c>
    </row>
    <row r="57" spans="1:11" ht="12.75">
      <c r="A57" s="222" t="s">
        <v>50</v>
      </c>
      <c r="B57" s="223"/>
      <c r="C57" s="223"/>
      <c r="D57" s="223"/>
      <c r="E57" s="223"/>
      <c r="F57" s="223"/>
      <c r="G57" s="223"/>
      <c r="H57" s="224"/>
      <c r="I57" s="1">
        <v>51</v>
      </c>
      <c r="J57" s="7"/>
      <c r="K57" s="7"/>
    </row>
    <row r="58" spans="1:11" ht="12.75">
      <c r="A58" s="222" t="s">
        <v>194</v>
      </c>
      <c r="B58" s="223"/>
      <c r="C58" s="223"/>
      <c r="D58" s="223"/>
      <c r="E58" s="223"/>
      <c r="F58" s="223"/>
      <c r="G58" s="223"/>
      <c r="H58" s="224"/>
      <c r="I58" s="1">
        <v>52</v>
      </c>
      <c r="J58" s="7">
        <v>376000000</v>
      </c>
      <c r="K58" s="7">
        <v>15000000</v>
      </c>
    </row>
    <row r="59" spans="1:11" ht="12.75">
      <c r="A59" s="222" t="s">
        <v>210</v>
      </c>
      <c r="B59" s="223"/>
      <c r="C59" s="223"/>
      <c r="D59" s="223"/>
      <c r="E59" s="223"/>
      <c r="F59" s="223"/>
      <c r="G59" s="223"/>
      <c r="H59" s="224"/>
      <c r="I59" s="1">
        <v>53</v>
      </c>
      <c r="J59" s="7"/>
      <c r="K59" s="7"/>
    </row>
    <row r="60" spans="1:11" ht="12.75">
      <c r="A60" s="222" t="s">
        <v>211</v>
      </c>
      <c r="B60" s="223"/>
      <c r="C60" s="223"/>
      <c r="D60" s="223"/>
      <c r="E60" s="223"/>
      <c r="F60" s="223"/>
      <c r="G60" s="223"/>
      <c r="H60" s="224"/>
      <c r="I60" s="1">
        <v>54</v>
      </c>
      <c r="J60" s="7"/>
      <c r="K60" s="7"/>
    </row>
    <row r="61" spans="1:11" ht="12.75">
      <c r="A61" s="222" t="s">
        <v>51</v>
      </c>
      <c r="B61" s="223"/>
      <c r="C61" s="223"/>
      <c r="D61" s="223"/>
      <c r="E61" s="223"/>
      <c r="F61" s="223"/>
      <c r="G61" s="223"/>
      <c r="H61" s="224"/>
      <c r="I61" s="1">
        <v>55</v>
      </c>
      <c r="J61" s="7"/>
      <c r="K61" s="7">
        <v>27000000</v>
      </c>
    </row>
    <row r="62" spans="1:11" ht="12.75">
      <c r="A62" s="222" t="s">
        <v>197</v>
      </c>
      <c r="B62" s="223"/>
      <c r="C62" s="223"/>
      <c r="D62" s="223"/>
      <c r="E62" s="223"/>
      <c r="F62" s="223"/>
      <c r="G62" s="223"/>
      <c r="H62" s="224"/>
      <c r="I62" s="1">
        <v>56</v>
      </c>
      <c r="J62" s="7">
        <v>3000000</v>
      </c>
      <c r="K62" s="7">
        <v>3000000</v>
      </c>
    </row>
    <row r="63" spans="1:11" ht="12.75">
      <c r="A63" s="222" t="s">
        <v>62</v>
      </c>
      <c r="B63" s="223"/>
      <c r="C63" s="223"/>
      <c r="D63" s="223"/>
      <c r="E63" s="223"/>
      <c r="F63" s="223"/>
      <c r="G63" s="223"/>
      <c r="H63" s="224"/>
      <c r="I63" s="1">
        <v>57</v>
      </c>
      <c r="J63" s="7">
        <v>63000000</v>
      </c>
      <c r="K63" s="7">
        <v>113000000</v>
      </c>
    </row>
    <row r="64" spans="1:11" ht="12.75">
      <c r="A64" s="222" t="s">
        <v>212</v>
      </c>
      <c r="B64" s="223"/>
      <c r="C64" s="223"/>
      <c r="D64" s="223"/>
      <c r="E64" s="223"/>
      <c r="F64" s="223"/>
      <c r="G64" s="223"/>
      <c r="H64" s="224"/>
      <c r="I64" s="1">
        <v>58</v>
      </c>
      <c r="J64" s="7">
        <v>364000000</v>
      </c>
      <c r="K64" s="7">
        <v>335000000</v>
      </c>
    </row>
    <row r="65" spans="1:11" ht="12.75">
      <c r="A65" s="228" t="s">
        <v>213</v>
      </c>
      <c r="B65" s="229"/>
      <c r="C65" s="229"/>
      <c r="D65" s="229"/>
      <c r="E65" s="229"/>
      <c r="F65" s="229"/>
      <c r="G65" s="229"/>
      <c r="H65" s="230"/>
      <c r="I65" s="1">
        <v>59</v>
      </c>
      <c r="J65" s="7">
        <v>53000000</v>
      </c>
      <c r="K65" s="7">
        <v>34000000</v>
      </c>
    </row>
    <row r="66" spans="1:11" ht="12.75">
      <c r="A66" s="228" t="s">
        <v>72</v>
      </c>
      <c r="B66" s="229"/>
      <c r="C66" s="229"/>
      <c r="D66" s="229"/>
      <c r="E66" s="229"/>
      <c r="F66" s="229"/>
      <c r="G66" s="229"/>
      <c r="H66" s="230"/>
      <c r="I66" s="1">
        <v>60</v>
      </c>
      <c r="J66" s="130">
        <f>J7+J8+J40+J65</f>
        <v>19214000000</v>
      </c>
      <c r="K66" s="130">
        <f>K7+K8+K40+K65</f>
        <v>20887000000</v>
      </c>
    </row>
    <row r="67" spans="1:11" ht="12.75">
      <c r="A67" s="231" t="s">
        <v>73</v>
      </c>
      <c r="B67" s="232"/>
      <c r="C67" s="232"/>
      <c r="D67" s="232"/>
      <c r="E67" s="232"/>
      <c r="F67" s="232"/>
      <c r="G67" s="232"/>
      <c r="H67" s="233"/>
      <c r="I67" s="4">
        <v>61</v>
      </c>
      <c r="J67" s="8"/>
      <c r="K67" s="8"/>
    </row>
    <row r="68" spans="1:11" ht="12.75">
      <c r="A68" s="234" t="s">
        <v>63</v>
      </c>
      <c r="B68" s="235"/>
      <c r="C68" s="235"/>
      <c r="D68" s="235"/>
      <c r="E68" s="235"/>
      <c r="F68" s="235"/>
      <c r="G68" s="235"/>
      <c r="H68" s="235"/>
      <c r="I68" s="235"/>
      <c r="J68" s="235"/>
      <c r="K68" s="236"/>
    </row>
    <row r="69" spans="1:11" ht="12.75">
      <c r="A69" s="225" t="s">
        <v>64</v>
      </c>
      <c r="B69" s="226"/>
      <c r="C69" s="226"/>
      <c r="D69" s="226"/>
      <c r="E69" s="226"/>
      <c r="F69" s="226"/>
      <c r="G69" s="226"/>
      <c r="H69" s="227"/>
      <c r="I69" s="3">
        <v>62</v>
      </c>
      <c r="J69" s="50">
        <f>J70+J71+J72+J78+J79+J82+J85</f>
        <v>11881000000</v>
      </c>
      <c r="K69" s="50">
        <f>K70+K71+K72+K78+K79+K82+K85</f>
        <v>12352000000</v>
      </c>
    </row>
    <row r="70" spans="1:11" ht="12.75">
      <c r="A70" s="222" t="s">
        <v>65</v>
      </c>
      <c r="B70" s="223"/>
      <c r="C70" s="223"/>
      <c r="D70" s="223"/>
      <c r="E70" s="223"/>
      <c r="F70" s="223"/>
      <c r="G70" s="223"/>
      <c r="H70" s="224"/>
      <c r="I70" s="1">
        <v>63</v>
      </c>
      <c r="J70" s="7">
        <v>9000000000</v>
      </c>
      <c r="K70" s="7">
        <v>9000000000</v>
      </c>
    </row>
    <row r="71" spans="1:11" ht="12.75">
      <c r="A71" s="222" t="s">
        <v>66</v>
      </c>
      <c r="B71" s="223"/>
      <c r="C71" s="223"/>
      <c r="D71" s="223"/>
      <c r="E71" s="223"/>
      <c r="F71" s="223"/>
      <c r="G71" s="223"/>
      <c r="H71" s="224"/>
      <c r="I71" s="1">
        <v>64</v>
      </c>
      <c r="J71" s="7"/>
      <c r="K71" s="7"/>
    </row>
    <row r="72" spans="1:11" ht="12.75">
      <c r="A72" s="222" t="s">
        <v>67</v>
      </c>
      <c r="B72" s="223"/>
      <c r="C72" s="223"/>
      <c r="D72" s="223"/>
      <c r="E72" s="223"/>
      <c r="F72" s="223"/>
      <c r="G72" s="223"/>
      <c r="H72" s="224"/>
      <c r="I72" s="1">
        <v>65</v>
      </c>
      <c r="J72" s="130">
        <f>J73+J74-J75+J76+J77</f>
        <v>1166000000</v>
      </c>
      <c r="K72" s="130">
        <f>K73+K74-K75+K76+K77</f>
        <v>1283000000</v>
      </c>
    </row>
    <row r="73" spans="1:11" ht="12.75">
      <c r="A73" s="222" t="s">
        <v>68</v>
      </c>
      <c r="B73" s="223"/>
      <c r="C73" s="223"/>
      <c r="D73" s="223"/>
      <c r="E73" s="223"/>
      <c r="F73" s="223"/>
      <c r="G73" s="223"/>
      <c r="H73" s="224"/>
      <c r="I73" s="1">
        <v>66</v>
      </c>
      <c r="J73" s="7">
        <v>28000000</v>
      </c>
      <c r="K73" s="7">
        <v>99000000</v>
      </c>
    </row>
    <row r="74" spans="1:11" ht="12.75">
      <c r="A74" s="222" t="s">
        <v>214</v>
      </c>
      <c r="B74" s="223"/>
      <c r="C74" s="223"/>
      <c r="D74" s="223"/>
      <c r="E74" s="223"/>
      <c r="F74" s="223"/>
      <c r="G74" s="223"/>
      <c r="H74" s="224"/>
      <c r="I74" s="1">
        <v>67</v>
      </c>
      <c r="J74" s="7"/>
      <c r="K74" s="7"/>
    </row>
    <row r="75" spans="1:11" ht="12.75">
      <c r="A75" s="222" t="s">
        <v>215</v>
      </c>
      <c r="B75" s="223"/>
      <c r="C75" s="223"/>
      <c r="D75" s="223"/>
      <c r="E75" s="223"/>
      <c r="F75" s="223"/>
      <c r="G75" s="223"/>
      <c r="H75" s="224"/>
      <c r="I75" s="1">
        <v>68</v>
      </c>
      <c r="J75" s="7"/>
      <c r="K75" s="7"/>
    </row>
    <row r="76" spans="1:11" ht="12.75">
      <c r="A76" s="222" t="s">
        <v>69</v>
      </c>
      <c r="B76" s="223"/>
      <c r="C76" s="223"/>
      <c r="D76" s="223"/>
      <c r="E76" s="223"/>
      <c r="F76" s="223"/>
      <c r="G76" s="223"/>
      <c r="H76" s="224"/>
      <c r="I76" s="1">
        <v>69</v>
      </c>
      <c r="J76" s="7"/>
      <c r="K76" s="7"/>
    </row>
    <row r="77" spans="1:11" ht="12.75">
      <c r="A77" s="222" t="s">
        <v>70</v>
      </c>
      <c r="B77" s="223"/>
      <c r="C77" s="223"/>
      <c r="D77" s="223"/>
      <c r="E77" s="223"/>
      <c r="F77" s="223"/>
      <c r="G77" s="223"/>
      <c r="H77" s="224"/>
      <c r="I77" s="1">
        <v>70</v>
      </c>
      <c r="J77" s="7">
        <v>1138000000</v>
      </c>
      <c r="K77" s="7">
        <v>1184000000</v>
      </c>
    </row>
    <row r="78" spans="1:11" ht="12.75">
      <c r="A78" s="222" t="s">
        <v>71</v>
      </c>
      <c r="B78" s="223"/>
      <c r="C78" s="223"/>
      <c r="D78" s="223"/>
      <c r="E78" s="223"/>
      <c r="F78" s="223"/>
      <c r="G78" s="223"/>
      <c r="H78" s="224"/>
      <c r="I78" s="1">
        <v>71</v>
      </c>
      <c r="J78" s="7">
        <v>289000000</v>
      </c>
      <c r="K78" s="7">
        <v>135000000</v>
      </c>
    </row>
    <row r="79" spans="1:11" ht="12.75">
      <c r="A79" s="222" t="s">
        <v>216</v>
      </c>
      <c r="B79" s="223"/>
      <c r="C79" s="223"/>
      <c r="D79" s="223"/>
      <c r="E79" s="223"/>
      <c r="F79" s="223"/>
      <c r="G79" s="223"/>
      <c r="H79" s="224"/>
      <c r="I79" s="1">
        <v>72</v>
      </c>
      <c r="J79" s="49">
        <f>J80-J81</f>
        <v>0</v>
      </c>
      <c r="K79" s="49">
        <f>K80-K81</f>
        <v>600000000</v>
      </c>
    </row>
    <row r="80" spans="1:11" ht="12.75">
      <c r="A80" s="237" t="s">
        <v>74</v>
      </c>
      <c r="B80" s="238"/>
      <c r="C80" s="238"/>
      <c r="D80" s="238"/>
      <c r="E80" s="238"/>
      <c r="F80" s="238"/>
      <c r="G80" s="238"/>
      <c r="H80" s="239"/>
      <c r="I80" s="1">
        <v>73</v>
      </c>
      <c r="J80" s="7"/>
      <c r="K80" s="7">
        <v>600000000</v>
      </c>
    </row>
    <row r="81" spans="1:11" ht="12.75">
      <c r="A81" s="237" t="s">
        <v>217</v>
      </c>
      <c r="B81" s="238"/>
      <c r="C81" s="238"/>
      <c r="D81" s="238"/>
      <c r="E81" s="238"/>
      <c r="F81" s="238"/>
      <c r="G81" s="238"/>
      <c r="H81" s="239"/>
      <c r="I81" s="1">
        <v>74</v>
      </c>
      <c r="J81" s="7"/>
      <c r="K81" s="7"/>
    </row>
    <row r="82" spans="1:11" ht="12.75">
      <c r="A82" s="222" t="s">
        <v>218</v>
      </c>
      <c r="B82" s="223"/>
      <c r="C82" s="223"/>
      <c r="D82" s="223"/>
      <c r="E82" s="223"/>
      <c r="F82" s="223"/>
      <c r="G82" s="223"/>
      <c r="H82" s="224"/>
      <c r="I82" s="1">
        <v>75</v>
      </c>
      <c r="J82" s="130">
        <f>J83-J84</f>
        <v>1426000000</v>
      </c>
      <c r="K82" s="130">
        <f>K83-K84</f>
        <v>1334000000</v>
      </c>
    </row>
    <row r="83" spans="1:11" ht="12.75">
      <c r="A83" s="237" t="s">
        <v>75</v>
      </c>
      <c r="B83" s="238"/>
      <c r="C83" s="238"/>
      <c r="D83" s="238"/>
      <c r="E83" s="238"/>
      <c r="F83" s="238"/>
      <c r="G83" s="238"/>
      <c r="H83" s="239"/>
      <c r="I83" s="1">
        <v>76</v>
      </c>
      <c r="J83" s="7">
        <v>1426000000</v>
      </c>
      <c r="K83" s="7">
        <v>1334000000</v>
      </c>
    </row>
    <row r="84" spans="1:11" ht="12.75">
      <c r="A84" s="237" t="s">
        <v>76</v>
      </c>
      <c r="B84" s="238"/>
      <c r="C84" s="238"/>
      <c r="D84" s="238"/>
      <c r="E84" s="238"/>
      <c r="F84" s="238"/>
      <c r="G84" s="238"/>
      <c r="H84" s="239"/>
      <c r="I84" s="1">
        <v>77</v>
      </c>
      <c r="J84" s="7"/>
      <c r="K84" s="7"/>
    </row>
    <row r="85" spans="1:11" ht="12.75">
      <c r="A85" s="222" t="s">
        <v>219</v>
      </c>
      <c r="B85" s="223"/>
      <c r="C85" s="223"/>
      <c r="D85" s="223"/>
      <c r="E85" s="223"/>
      <c r="F85" s="223"/>
      <c r="G85" s="223"/>
      <c r="H85" s="224"/>
      <c r="I85" s="1">
        <v>78</v>
      </c>
      <c r="J85" s="7"/>
      <c r="K85" s="7"/>
    </row>
    <row r="86" spans="1:11" ht="12.75">
      <c r="A86" s="228" t="s">
        <v>77</v>
      </c>
      <c r="B86" s="229"/>
      <c r="C86" s="229"/>
      <c r="D86" s="229"/>
      <c r="E86" s="229"/>
      <c r="F86" s="229"/>
      <c r="G86" s="229"/>
      <c r="H86" s="230"/>
      <c r="I86" s="1">
        <v>79</v>
      </c>
      <c r="J86" s="49">
        <f>SUM(J87:J89)</f>
        <v>3496000000</v>
      </c>
      <c r="K86" s="49">
        <f>SUM(K87:K89)</f>
        <v>3863000000</v>
      </c>
    </row>
    <row r="87" spans="1:11" ht="12.75">
      <c r="A87" s="222" t="s">
        <v>220</v>
      </c>
      <c r="B87" s="223"/>
      <c r="C87" s="223"/>
      <c r="D87" s="223"/>
      <c r="E87" s="223"/>
      <c r="F87" s="223"/>
      <c r="G87" s="223"/>
      <c r="H87" s="224"/>
      <c r="I87" s="1">
        <v>80</v>
      </c>
      <c r="J87" s="7">
        <v>40000000</v>
      </c>
      <c r="K87" s="7">
        <v>37000000</v>
      </c>
    </row>
    <row r="88" spans="1:11" ht="12.75">
      <c r="A88" s="222" t="s">
        <v>78</v>
      </c>
      <c r="B88" s="223"/>
      <c r="C88" s="223"/>
      <c r="D88" s="223"/>
      <c r="E88" s="223"/>
      <c r="F88" s="223"/>
      <c r="G88" s="223"/>
      <c r="H88" s="224"/>
      <c r="I88" s="1">
        <v>81</v>
      </c>
      <c r="J88" s="7"/>
      <c r="K88" s="7"/>
    </row>
    <row r="89" spans="1:11" ht="12.75">
      <c r="A89" s="222" t="s">
        <v>79</v>
      </c>
      <c r="B89" s="223"/>
      <c r="C89" s="223"/>
      <c r="D89" s="223"/>
      <c r="E89" s="223"/>
      <c r="F89" s="223"/>
      <c r="G89" s="223"/>
      <c r="H89" s="224"/>
      <c r="I89" s="1">
        <v>82</v>
      </c>
      <c r="J89" s="7">
        <v>3456000000</v>
      </c>
      <c r="K89" s="7">
        <v>3826000000</v>
      </c>
    </row>
    <row r="90" spans="1:11" ht="12.75">
      <c r="A90" s="228" t="s">
        <v>80</v>
      </c>
      <c r="B90" s="229"/>
      <c r="C90" s="229"/>
      <c r="D90" s="229"/>
      <c r="E90" s="229"/>
      <c r="F90" s="229"/>
      <c r="G90" s="229"/>
      <c r="H90" s="230"/>
      <c r="I90" s="1">
        <v>83</v>
      </c>
      <c r="J90" s="130">
        <f>SUM(J91:J99)</f>
        <v>173000000</v>
      </c>
      <c r="K90" s="130">
        <f>SUM(K91:K99)</f>
        <v>44000000</v>
      </c>
    </row>
    <row r="91" spans="1:11" ht="12.75">
      <c r="A91" s="222" t="s">
        <v>221</v>
      </c>
      <c r="B91" s="223"/>
      <c r="C91" s="223"/>
      <c r="D91" s="223"/>
      <c r="E91" s="223"/>
      <c r="F91" s="223"/>
      <c r="G91" s="223"/>
      <c r="H91" s="224"/>
      <c r="I91" s="1">
        <v>84</v>
      </c>
      <c r="J91" s="7"/>
      <c r="K91" s="7"/>
    </row>
    <row r="92" spans="1:11" ht="12.75">
      <c r="A92" s="222" t="s">
        <v>81</v>
      </c>
      <c r="B92" s="223"/>
      <c r="C92" s="223"/>
      <c r="D92" s="223"/>
      <c r="E92" s="223"/>
      <c r="F92" s="223"/>
      <c r="G92" s="223"/>
      <c r="H92" s="224"/>
      <c r="I92" s="1">
        <v>85</v>
      </c>
      <c r="J92" s="7"/>
      <c r="K92" s="7"/>
    </row>
    <row r="93" spans="1:11" ht="12.75">
      <c r="A93" s="222" t="s">
        <v>222</v>
      </c>
      <c r="B93" s="223"/>
      <c r="C93" s="223"/>
      <c r="D93" s="223"/>
      <c r="E93" s="223"/>
      <c r="F93" s="223"/>
      <c r="G93" s="223"/>
      <c r="H93" s="224"/>
      <c r="I93" s="1">
        <v>86</v>
      </c>
      <c r="J93" s="7">
        <v>122000000</v>
      </c>
      <c r="K93" s="7"/>
    </row>
    <row r="94" spans="1:11" ht="12.75">
      <c r="A94" s="222" t="s">
        <v>223</v>
      </c>
      <c r="B94" s="223"/>
      <c r="C94" s="223"/>
      <c r="D94" s="223"/>
      <c r="E94" s="223"/>
      <c r="F94" s="223"/>
      <c r="G94" s="223"/>
      <c r="H94" s="224"/>
      <c r="I94" s="1">
        <v>87</v>
      </c>
      <c r="J94" s="7"/>
      <c r="K94" s="7"/>
    </row>
    <row r="95" spans="1:11" ht="12.75">
      <c r="A95" s="222" t="s">
        <v>82</v>
      </c>
      <c r="B95" s="223"/>
      <c r="C95" s="223"/>
      <c r="D95" s="223"/>
      <c r="E95" s="223"/>
      <c r="F95" s="223"/>
      <c r="G95" s="223"/>
      <c r="H95" s="224"/>
      <c r="I95" s="1">
        <v>88</v>
      </c>
      <c r="J95" s="7"/>
      <c r="K95" s="7"/>
    </row>
    <row r="96" spans="1:11" ht="12.75">
      <c r="A96" s="222" t="s">
        <v>224</v>
      </c>
      <c r="B96" s="223"/>
      <c r="C96" s="223"/>
      <c r="D96" s="223"/>
      <c r="E96" s="223"/>
      <c r="F96" s="223"/>
      <c r="G96" s="223"/>
      <c r="H96" s="224"/>
      <c r="I96" s="1">
        <v>89</v>
      </c>
      <c r="J96" s="7"/>
      <c r="K96" s="7"/>
    </row>
    <row r="97" spans="1:11" ht="12.75">
      <c r="A97" s="222" t="s">
        <v>225</v>
      </c>
      <c r="B97" s="223"/>
      <c r="C97" s="223"/>
      <c r="D97" s="223"/>
      <c r="E97" s="223"/>
      <c r="F97" s="223"/>
      <c r="G97" s="223"/>
      <c r="H97" s="224"/>
      <c r="I97" s="1">
        <v>90</v>
      </c>
      <c r="J97" s="7"/>
      <c r="K97" s="7"/>
    </row>
    <row r="98" spans="1:11" ht="12.75">
      <c r="A98" s="222" t="s">
        <v>83</v>
      </c>
      <c r="B98" s="223"/>
      <c r="C98" s="223"/>
      <c r="D98" s="223"/>
      <c r="E98" s="223"/>
      <c r="F98" s="223"/>
      <c r="G98" s="223"/>
      <c r="H98" s="224"/>
      <c r="I98" s="1">
        <v>91</v>
      </c>
      <c r="J98" s="7">
        <v>51000000</v>
      </c>
      <c r="K98" s="7">
        <v>44000000</v>
      </c>
    </row>
    <row r="99" spans="1:11" ht="12.75">
      <c r="A99" s="222" t="s">
        <v>226</v>
      </c>
      <c r="B99" s="223"/>
      <c r="C99" s="223"/>
      <c r="D99" s="223"/>
      <c r="E99" s="223"/>
      <c r="F99" s="223"/>
      <c r="G99" s="223"/>
      <c r="H99" s="224"/>
      <c r="I99" s="1">
        <v>92</v>
      </c>
      <c r="J99" s="7"/>
      <c r="K99" s="7"/>
    </row>
    <row r="100" spans="1:11" ht="12.75">
      <c r="A100" s="228" t="s">
        <v>84</v>
      </c>
      <c r="B100" s="229"/>
      <c r="C100" s="229"/>
      <c r="D100" s="229"/>
      <c r="E100" s="229"/>
      <c r="F100" s="229"/>
      <c r="G100" s="229"/>
      <c r="H100" s="230"/>
      <c r="I100" s="1">
        <v>93</v>
      </c>
      <c r="J100" s="49">
        <f>SUM(J101:J112)</f>
        <v>3559000000</v>
      </c>
      <c r="K100" s="49">
        <f>SUM(K101:K112)</f>
        <v>4518000000</v>
      </c>
    </row>
    <row r="101" spans="1:11" ht="12.75">
      <c r="A101" s="222" t="s">
        <v>221</v>
      </c>
      <c r="B101" s="223"/>
      <c r="C101" s="223"/>
      <c r="D101" s="223"/>
      <c r="E101" s="223"/>
      <c r="F101" s="223"/>
      <c r="G101" s="223"/>
      <c r="H101" s="224"/>
      <c r="I101" s="1">
        <v>94</v>
      </c>
      <c r="J101" s="7">
        <v>495000000</v>
      </c>
      <c r="K101" s="7">
        <v>584000000</v>
      </c>
    </row>
    <row r="102" spans="1:11" ht="12.75">
      <c r="A102" s="222" t="s">
        <v>81</v>
      </c>
      <c r="B102" s="223"/>
      <c r="C102" s="223"/>
      <c r="D102" s="223"/>
      <c r="E102" s="223"/>
      <c r="F102" s="223"/>
      <c r="G102" s="223"/>
      <c r="H102" s="224"/>
      <c r="I102" s="1">
        <v>95</v>
      </c>
      <c r="J102" s="7"/>
      <c r="K102" s="7"/>
    </row>
    <row r="103" spans="1:11" ht="12.75">
      <c r="A103" s="222" t="s">
        <v>222</v>
      </c>
      <c r="B103" s="223"/>
      <c r="C103" s="223"/>
      <c r="D103" s="223"/>
      <c r="E103" s="223"/>
      <c r="F103" s="223"/>
      <c r="G103" s="223"/>
      <c r="H103" s="224"/>
      <c r="I103" s="1">
        <v>96</v>
      </c>
      <c r="J103" s="7">
        <v>1481000000</v>
      </c>
      <c r="K103" s="7">
        <v>1892000000</v>
      </c>
    </row>
    <row r="104" spans="1:11" ht="12.75">
      <c r="A104" s="222" t="s">
        <v>223</v>
      </c>
      <c r="B104" s="223"/>
      <c r="C104" s="223"/>
      <c r="D104" s="223"/>
      <c r="E104" s="223"/>
      <c r="F104" s="223"/>
      <c r="G104" s="223"/>
      <c r="H104" s="224"/>
      <c r="I104" s="1">
        <v>97</v>
      </c>
      <c r="J104" s="7">
        <v>63000000</v>
      </c>
      <c r="K104" s="7">
        <v>38000000</v>
      </c>
    </row>
    <row r="105" spans="1:11" ht="12.75">
      <c r="A105" s="222" t="s">
        <v>82</v>
      </c>
      <c r="B105" s="223"/>
      <c r="C105" s="223"/>
      <c r="D105" s="223"/>
      <c r="E105" s="223"/>
      <c r="F105" s="223"/>
      <c r="G105" s="223"/>
      <c r="H105" s="224"/>
      <c r="I105" s="1">
        <v>98</v>
      </c>
      <c r="J105" s="7">
        <v>787000000</v>
      </c>
      <c r="K105" s="7">
        <v>1242000000</v>
      </c>
    </row>
    <row r="106" spans="1:11" ht="12.75">
      <c r="A106" s="222" t="s">
        <v>224</v>
      </c>
      <c r="B106" s="223"/>
      <c r="C106" s="223"/>
      <c r="D106" s="223"/>
      <c r="E106" s="223"/>
      <c r="F106" s="223"/>
      <c r="G106" s="223"/>
      <c r="H106" s="224"/>
      <c r="I106" s="1">
        <v>99</v>
      </c>
      <c r="J106" s="7"/>
      <c r="K106" s="7"/>
    </row>
    <row r="107" spans="1:11" ht="12.75">
      <c r="A107" s="222" t="s">
        <v>225</v>
      </c>
      <c r="B107" s="223"/>
      <c r="C107" s="223"/>
      <c r="D107" s="223"/>
      <c r="E107" s="223"/>
      <c r="F107" s="223"/>
      <c r="G107" s="223"/>
      <c r="H107" s="224"/>
      <c r="I107" s="1">
        <v>100</v>
      </c>
      <c r="J107" s="7"/>
      <c r="K107" s="7"/>
    </row>
    <row r="108" spans="1:11" ht="12.75">
      <c r="A108" s="222" t="s">
        <v>227</v>
      </c>
      <c r="B108" s="223"/>
      <c r="C108" s="223"/>
      <c r="D108" s="223"/>
      <c r="E108" s="223"/>
      <c r="F108" s="223"/>
      <c r="G108" s="223"/>
      <c r="H108" s="224"/>
      <c r="I108" s="1">
        <v>101</v>
      </c>
      <c r="J108" s="7">
        <v>50000000</v>
      </c>
      <c r="K108" s="7">
        <v>58000000</v>
      </c>
    </row>
    <row r="109" spans="1:11" ht="12.75">
      <c r="A109" s="222" t="s">
        <v>228</v>
      </c>
      <c r="B109" s="223"/>
      <c r="C109" s="223"/>
      <c r="D109" s="223"/>
      <c r="E109" s="223"/>
      <c r="F109" s="223"/>
      <c r="G109" s="223"/>
      <c r="H109" s="224"/>
      <c r="I109" s="1">
        <v>102</v>
      </c>
      <c r="J109" s="7">
        <v>527000000</v>
      </c>
      <c r="K109" s="7">
        <v>514000000</v>
      </c>
    </row>
    <row r="110" spans="1:11" ht="12.75">
      <c r="A110" s="222" t="s">
        <v>85</v>
      </c>
      <c r="B110" s="223"/>
      <c r="C110" s="223"/>
      <c r="D110" s="223"/>
      <c r="E110" s="223"/>
      <c r="F110" s="223"/>
      <c r="G110" s="223"/>
      <c r="H110" s="224"/>
      <c r="I110" s="1">
        <v>103</v>
      </c>
      <c r="J110" s="7"/>
      <c r="K110" s="7"/>
    </row>
    <row r="111" spans="1:11" ht="12.75">
      <c r="A111" s="222" t="s">
        <v>229</v>
      </c>
      <c r="B111" s="223"/>
      <c r="C111" s="223"/>
      <c r="D111" s="223"/>
      <c r="E111" s="223"/>
      <c r="F111" s="223"/>
      <c r="G111" s="223"/>
      <c r="H111" s="224"/>
      <c r="I111" s="1">
        <v>104</v>
      </c>
      <c r="J111" s="7"/>
      <c r="K111" s="7"/>
    </row>
    <row r="112" spans="1:11" ht="12.75">
      <c r="A112" s="222" t="s">
        <v>86</v>
      </c>
      <c r="B112" s="223"/>
      <c r="C112" s="223"/>
      <c r="D112" s="223"/>
      <c r="E112" s="223"/>
      <c r="F112" s="223"/>
      <c r="G112" s="223"/>
      <c r="H112" s="224"/>
      <c r="I112" s="1">
        <v>105</v>
      </c>
      <c r="J112" s="7">
        <v>156000000</v>
      </c>
      <c r="K112" s="7">
        <v>190000000</v>
      </c>
    </row>
    <row r="113" spans="1:11" ht="12.75">
      <c r="A113" s="228" t="s">
        <v>87</v>
      </c>
      <c r="B113" s="229"/>
      <c r="C113" s="229"/>
      <c r="D113" s="229"/>
      <c r="E113" s="229"/>
      <c r="F113" s="229"/>
      <c r="G113" s="229"/>
      <c r="H113" s="230"/>
      <c r="I113" s="1">
        <v>106</v>
      </c>
      <c r="J113" s="7">
        <v>105000000</v>
      </c>
      <c r="K113" s="7">
        <v>110000000</v>
      </c>
    </row>
    <row r="114" spans="1:11" ht="12.75">
      <c r="A114" s="228" t="s">
        <v>230</v>
      </c>
      <c r="B114" s="229"/>
      <c r="C114" s="229"/>
      <c r="D114" s="229"/>
      <c r="E114" s="229"/>
      <c r="F114" s="229"/>
      <c r="G114" s="229"/>
      <c r="H114" s="230"/>
      <c r="I114" s="1">
        <v>107</v>
      </c>
      <c r="J114" s="130">
        <f>J69+J86+J90+J100+J113</f>
        <v>19214000000</v>
      </c>
      <c r="K114" s="130">
        <f>K69+K86+K90+K100+K113</f>
        <v>20887000000</v>
      </c>
    </row>
    <row r="115" spans="1:11" ht="12.75">
      <c r="A115" s="242" t="s">
        <v>88</v>
      </c>
      <c r="B115" s="243"/>
      <c r="C115" s="243"/>
      <c r="D115" s="243"/>
      <c r="E115" s="243"/>
      <c r="F115" s="243"/>
      <c r="G115" s="243"/>
      <c r="H115" s="244"/>
      <c r="I115" s="2">
        <v>108</v>
      </c>
      <c r="J115" s="8"/>
      <c r="K115" s="8"/>
    </row>
    <row r="116" spans="1:11" ht="12.75">
      <c r="A116" s="234" t="s">
        <v>89</v>
      </c>
      <c r="B116" s="245"/>
      <c r="C116" s="245"/>
      <c r="D116" s="245"/>
      <c r="E116" s="245"/>
      <c r="F116" s="245"/>
      <c r="G116" s="245"/>
      <c r="H116" s="245"/>
      <c r="I116" s="246"/>
      <c r="J116" s="246"/>
      <c r="K116" s="247"/>
    </row>
    <row r="117" spans="1:11" ht="12.75">
      <c r="A117" s="225" t="s">
        <v>90</v>
      </c>
      <c r="B117" s="226"/>
      <c r="C117" s="226"/>
      <c r="D117" s="226"/>
      <c r="E117" s="226"/>
      <c r="F117" s="226"/>
      <c r="G117" s="226"/>
      <c r="H117" s="226"/>
      <c r="I117" s="248"/>
      <c r="J117" s="248"/>
      <c r="K117" s="249"/>
    </row>
    <row r="118" spans="1:11" ht="12.75">
      <c r="A118" s="222" t="s">
        <v>91</v>
      </c>
      <c r="B118" s="223"/>
      <c r="C118" s="223"/>
      <c r="D118" s="223"/>
      <c r="E118" s="223"/>
      <c r="F118" s="223"/>
      <c r="G118" s="223"/>
      <c r="H118" s="224"/>
      <c r="I118" s="1">
        <v>109</v>
      </c>
      <c r="J118" s="122"/>
      <c r="K118" s="7"/>
    </row>
    <row r="119" spans="1:11" ht="12.75">
      <c r="A119" s="250" t="s">
        <v>231</v>
      </c>
      <c r="B119" s="251"/>
      <c r="C119" s="251"/>
      <c r="D119" s="251"/>
      <c r="E119" s="251"/>
      <c r="F119" s="251"/>
      <c r="G119" s="251"/>
      <c r="H119" s="252"/>
      <c r="I119" s="4">
        <v>110</v>
      </c>
      <c r="J119" s="123"/>
      <c r="K119" s="8"/>
    </row>
    <row r="120" spans="1:11" ht="12.75">
      <c r="A120" s="253" t="s">
        <v>159</v>
      </c>
      <c r="B120" s="254"/>
      <c r="C120" s="254"/>
      <c r="D120" s="254"/>
      <c r="E120" s="254"/>
      <c r="F120" s="254"/>
      <c r="G120" s="254"/>
      <c r="H120" s="254"/>
      <c r="I120" s="254"/>
      <c r="J120" s="254"/>
      <c r="K120" s="254"/>
    </row>
    <row r="121" spans="1:11" ht="12.75">
      <c r="A121" s="240"/>
      <c r="B121" s="241"/>
      <c r="C121" s="241"/>
      <c r="D121" s="241"/>
      <c r="E121" s="241"/>
      <c r="F121" s="241"/>
      <c r="G121" s="241"/>
      <c r="H121" s="241"/>
      <c r="I121" s="241"/>
      <c r="J121" s="241"/>
      <c r="K121" s="241"/>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view="pageBreakPreview" zoomScaleSheetLayoutView="100" zoomScalePageLayoutView="0" workbookViewId="0" topLeftCell="A1">
      <selection activeCell="P10" sqref="P10"/>
    </sheetView>
  </sheetViews>
  <sheetFormatPr defaultColWidth="9.140625" defaultRowHeight="12.75"/>
  <cols>
    <col min="1" max="1" width="53.421875" style="48" customWidth="1"/>
    <col min="2" max="2" width="9.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6384" width="9.140625" style="48" customWidth="1"/>
  </cols>
  <sheetData>
    <row r="1" spans="1:13" ht="12.75" customHeight="1">
      <c r="A1" s="216" t="s">
        <v>97</v>
      </c>
      <c r="B1" s="216"/>
      <c r="C1" s="216"/>
      <c r="D1" s="216"/>
      <c r="E1" s="216"/>
      <c r="F1" s="216"/>
      <c r="G1" s="216"/>
      <c r="H1" s="216"/>
      <c r="I1" s="216"/>
      <c r="J1" s="216"/>
      <c r="K1" s="216"/>
      <c r="L1" s="216"/>
      <c r="M1" s="216"/>
    </row>
    <row r="2" spans="1:13" ht="12.75" customHeight="1">
      <c r="A2" s="271" t="s">
        <v>353</v>
      </c>
      <c r="B2" s="271"/>
      <c r="C2" s="271"/>
      <c r="D2" s="271"/>
      <c r="E2" s="271"/>
      <c r="F2" s="271"/>
      <c r="G2" s="271"/>
      <c r="H2" s="271"/>
      <c r="I2" s="271"/>
      <c r="J2" s="271"/>
      <c r="K2" s="271"/>
      <c r="L2" s="271"/>
      <c r="M2" s="271"/>
    </row>
    <row r="3" spans="1:13" ht="12.75" customHeight="1">
      <c r="A3" s="221" t="s">
        <v>179</v>
      </c>
      <c r="B3" s="221"/>
      <c r="C3" s="221"/>
      <c r="D3" s="221"/>
      <c r="E3" s="221"/>
      <c r="F3" s="221"/>
      <c r="G3" s="221"/>
      <c r="H3" s="221"/>
      <c r="I3" s="221"/>
      <c r="J3" s="221"/>
      <c r="K3" s="221"/>
      <c r="L3" s="221"/>
      <c r="M3" s="221"/>
    </row>
    <row r="4" spans="1:13" ht="24">
      <c r="A4" s="255" t="s">
        <v>92</v>
      </c>
      <c r="B4" s="255"/>
      <c r="C4" s="255"/>
      <c r="D4" s="255"/>
      <c r="E4" s="255"/>
      <c r="F4" s="255"/>
      <c r="G4" s="255"/>
      <c r="H4" s="255"/>
      <c r="I4" s="53" t="s">
        <v>93</v>
      </c>
      <c r="J4" s="256" t="s">
        <v>94</v>
      </c>
      <c r="K4" s="256"/>
      <c r="L4" s="256" t="s">
        <v>95</v>
      </c>
      <c r="M4" s="256"/>
    </row>
    <row r="5" spans="1:13" ht="12.75">
      <c r="A5" s="255"/>
      <c r="B5" s="255"/>
      <c r="C5" s="255"/>
      <c r="D5" s="255"/>
      <c r="E5" s="255"/>
      <c r="F5" s="255"/>
      <c r="G5" s="255"/>
      <c r="H5" s="255"/>
      <c r="I5" s="53"/>
      <c r="J5" s="55" t="s">
        <v>160</v>
      </c>
      <c r="K5" s="55" t="s">
        <v>161</v>
      </c>
      <c r="L5" s="55" t="s">
        <v>160</v>
      </c>
      <c r="M5" s="55" t="s">
        <v>161</v>
      </c>
    </row>
    <row r="6" spans="1:13" ht="12.75">
      <c r="A6" s="256">
        <v>1</v>
      </c>
      <c r="B6" s="256"/>
      <c r="C6" s="256"/>
      <c r="D6" s="256"/>
      <c r="E6" s="256"/>
      <c r="F6" s="256"/>
      <c r="G6" s="256"/>
      <c r="H6" s="256"/>
      <c r="I6" s="57">
        <v>2</v>
      </c>
      <c r="J6" s="55">
        <v>3</v>
      </c>
      <c r="K6" s="55">
        <v>4</v>
      </c>
      <c r="L6" s="55">
        <v>5</v>
      </c>
      <c r="M6" s="55">
        <v>6</v>
      </c>
    </row>
    <row r="7" spans="1:13" ht="12.75">
      <c r="A7" s="225" t="s">
        <v>98</v>
      </c>
      <c r="B7" s="226"/>
      <c r="C7" s="226"/>
      <c r="D7" s="226"/>
      <c r="E7" s="226"/>
      <c r="F7" s="226"/>
      <c r="G7" s="226"/>
      <c r="H7" s="227"/>
      <c r="I7" s="3">
        <v>111</v>
      </c>
      <c r="J7" s="132">
        <f>SUM(J8:J9)</f>
        <v>18001000000</v>
      </c>
      <c r="K7" s="132">
        <f>SUM(K8:K9)</f>
        <v>5137000000</v>
      </c>
      <c r="L7" s="132">
        <f>SUM(L8:L9)</f>
        <v>21419000000</v>
      </c>
      <c r="M7" s="132">
        <f>SUM(M8:M9)</f>
        <v>5929000000</v>
      </c>
    </row>
    <row r="8" spans="1:13" ht="12.75">
      <c r="A8" s="228" t="s">
        <v>99</v>
      </c>
      <c r="B8" s="229"/>
      <c r="C8" s="229"/>
      <c r="D8" s="229"/>
      <c r="E8" s="229"/>
      <c r="F8" s="229"/>
      <c r="G8" s="229"/>
      <c r="H8" s="230"/>
      <c r="I8" s="1">
        <v>112</v>
      </c>
      <c r="J8" s="7">
        <v>17578000000</v>
      </c>
      <c r="K8" s="7">
        <v>4856000000</v>
      </c>
      <c r="L8" s="7">
        <v>21070000000</v>
      </c>
      <c r="M8" s="7">
        <v>5752000000</v>
      </c>
    </row>
    <row r="9" spans="1:13" ht="12.75">
      <c r="A9" s="228" t="s">
        <v>100</v>
      </c>
      <c r="B9" s="229"/>
      <c r="C9" s="229"/>
      <c r="D9" s="229"/>
      <c r="E9" s="229"/>
      <c r="F9" s="229"/>
      <c r="G9" s="229"/>
      <c r="H9" s="230"/>
      <c r="I9" s="1">
        <v>113</v>
      </c>
      <c r="J9" s="7">
        <v>423000000</v>
      </c>
      <c r="K9" s="7">
        <v>281000000</v>
      </c>
      <c r="L9" s="7">
        <v>349000000</v>
      </c>
      <c r="M9" s="7">
        <v>177000000</v>
      </c>
    </row>
    <row r="10" spans="1:13" ht="12.75">
      <c r="A10" s="228" t="s">
        <v>101</v>
      </c>
      <c r="B10" s="229"/>
      <c r="C10" s="229"/>
      <c r="D10" s="229"/>
      <c r="E10" s="229"/>
      <c r="F10" s="229"/>
      <c r="G10" s="229"/>
      <c r="H10" s="230"/>
      <c r="I10" s="1">
        <v>114</v>
      </c>
      <c r="J10" s="130">
        <f>J11+J12+J16+J20+J21+J22+J25+J26</f>
        <v>16301000000</v>
      </c>
      <c r="K10" s="130">
        <f>K11+K12+K16+K20+K21+K22+K25+K26</f>
        <v>4588000000</v>
      </c>
      <c r="L10" s="130">
        <f>L11+L12+L16+L20+L21+L22+L25+L26</f>
        <v>20066000000</v>
      </c>
      <c r="M10" s="130">
        <f>M11+M12+M16+M20+M21+M22+M25+M26</f>
        <v>5861000000</v>
      </c>
    </row>
    <row r="11" spans="1:13" ht="12.75">
      <c r="A11" s="228" t="s">
        <v>162</v>
      </c>
      <c r="B11" s="229"/>
      <c r="C11" s="229"/>
      <c r="D11" s="229"/>
      <c r="E11" s="229"/>
      <c r="F11" s="229"/>
      <c r="G11" s="229"/>
      <c r="H11" s="230"/>
      <c r="I11" s="1">
        <v>115</v>
      </c>
      <c r="J11" s="7">
        <v>-288000000</v>
      </c>
      <c r="K11" s="7">
        <v>-28000000</v>
      </c>
      <c r="L11" s="7">
        <v>-364000000</v>
      </c>
      <c r="M11" s="7">
        <v>158000000</v>
      </c>
    </row>
    <row r="12" spans="1:13" ht="12.75">
      <c r="A12" s="228" t="s">
        <v>102</v>
      </c>
      <c r="B12" s="229"/>
      <c r="C12" s="229"/>
      <c r="D12" s="229"/>
      <c r="E12" s="229"/>
      <c r="F12" s="229"/>
      <c r="G12" s="229"/>
      <c r="H12" s="230"/>
      <c r="I12" s="1">
        <v>116</v>
      </c>
      <c r="J12" s="130">
        <f>SUM(J13:J15)</f>
        <v>13363000000</v>
      </c>
      <c r="K12" s="130">
        <f>SUM(K13:K15)</f>
        <v>3489000000</v>
      </c>
      <c r="L12" s="130">
        <f>SUM(L13:L15)</f>
        <v>17150000000</v>
      </c>
      <c r="M12" s="130">
        <f>SUM(M13:M15)</f>
        <v>4628000000</v>
      </c>
    </row>
    <row r="13" spans="1:13" ht="12.75">
      <c r="A13" s="222" t="s">
        <v>103</v>
      </c>
      <c r="B13" s="223"/>
      <c r="C13" s="223"/>
      <c r="D13" s="223"/>
      <c r="E13" s="223"/>
      <c r="F13" s="223"/>
      <c r="G13" s="223"/>
      <c r="H13" s="224"/>
      <c r="I13" s="1">
        <v>117</v>
      </c>
      <c r="J13" s="7">
        <v>8816000000</v>
      </c>
      <c r="K13" s="7">
        <v>2510000000</v>
      </c>
      <c r="L13" s="7">
        <v>11819000000</v>
      </c>
      <c r="M13" s="7">
        <v>3655000000</v>
      </c>
    </row>
    <row r="14" spans="1:13" ht="12.75">
      <c r="A14" s="222" t="s">
        <v>104</v>
      </c>
      <c r="B14" s="223"/>
      <c r="C14" s="223"/>
      <c r="D14" s="223"/>
      <c r="E14" s="223"/>
      <c r="F14" s="223"/>
      <c r="G14" s="223"/>
      <c r="H14" s="224"/>
      <c r="I14" s="1">
        <v>118</v>
      </c>
      <c r="J14" s="7">
        <v>2666000000</v>
      </c>
      <c r="K14" s="7">
        <v>435000000</v>
      </c>
      <c r="L14" s="7">
        <v>3169000000</v>
      </c>
      <c r="M14" s="7">
        <v>532000000</v>
      </c>
    </row>
    <row r="15" spans="1:13" ht="12.75">
      <c r="A15" s="222" t="s">
        <v>105</v>
      </c>
      <c r="B15" s="223"/>
      <c r="C15" s="223"/>
      <c r="D15" s="223"/>
      <c r="E15" s="223"/>
      <c r="F15" s="223"/>
      <c r="G15" s="223"/>
      <c r="H15" s="224"/>
      <c r="I15" s="1">
        <v>119</v>
      </c>
      <c r="J15" s="7">
        <v>1881000000</v>
      </c>
      <c r="K15" s="7">
        <v>544000000</v>
      </c>
      <c r="L15" s="7">
        <v>2162000000</v>
      </c>
      <c r="M15" s="7">
        <v>441000000</v>
      </c>
    </row>
    <row r="16" spans="1:13" ht="12.75">
      <c r="A16" s="228" t="s">
        <v>106</v>
      </c>
      <c r="B16" s="229"/>
      <c r="C16" s="229"/>
      <c r="D16" s="229"/>
      <c r="E16" s="229"/>
      <c r="F16" s="229"/>
      <c r="G16" s="229"/>
      <c r="H16" s="230"/>
      <c r="I16" s="1">
        <v>120</v>
      </c>
      <c r="J16" s="130">
        <f>SUM(J17:J19)</f>
        <v>810000000</v>
      </c>
      <c r="K16" s="130">
        <f>SUM(K17:K19)</f>
        <v>193000000</v>
      </c>
      <c r="L16" s="130">
        <f>SUM(L17:L19)</f>
        <v>834000000</v>
      </c>
      <c r="M16" s="130">
        <f>SUM(M17:M19)</f>
        <v>203000000</v>
      </c>
    </row>
    <row r="17" spans="1:13" ht="12.75">
      <c r="A17" s="222" t="s">
        <v>232</v>
      </c>
      <c r="B17" s="223"/>
      <c r="C17" s="223"/>
      <c r="D17" s="223"/>
      <c r="E17" s="223"/>
      <c r="F17" s="223"/>
      <c r="G17" s="223"/>
      <c r="H17" s="224"/>
      <c r="I17" s="1">
        <v>121</v>
      </c>
      <c r="J17" s="7">
        <v>476000000</v>
      </c>
      <c r="K17" s="7">
        <v>115000000</v>
      </c>
      <c r="L17" s="7">
        <v>486000000</v>
      </c>
      <c r="M17" s="7">
        <v>122000000</v>
      </c>
    </row>
    <row r="18" spans="1:13" ht="12.75">
      <c r="A18" s="222" t="s">
        <v>233</v>
      </c>
      <c r="B18" s="223"/>
      <c r="C18" s="223"/>
      <c r="D18" s="223"/>
      <c r="E18" s="223"/>
      <c r="F18" s="223"/>
      <c r="G18" s="223"/>
      <c r="H18" s="224"/>
      <c r="I18" s="1">
        <v>122</v>
      </c>
      <c r="J18" s="7">
        <v>214000000</v>
      </c>
      <c r="K18" s="7">
        <v>49000000</v>
      </c>
      <c r="L18" s="7">
        <v>226000000</v>
      </c>
      <c r="M18" s="7">
        <v>52000000</v>
      </c>
    </row>
    <row r="19" spans="1:13" ht="12.75">
      <c r="A19" s="222" t="s">
        <v>234</v>
      </c>
      <c r="B19" s="223"/>
      <c r="C19" s="223"/>
      <c r="D19" s="223"/>
      <c r="E19" s="223"/>
      <c r="F19" s="223"/>
      <c r="G19" s="223"/>
      <c r="H19" s="224"/>
      <c r="I19" s="1">
        <v>123</v>
      </c>
      <c r="J19" s="7">
        <v>120000000</v>
      </c>
      <c r="K19" s="7">
        <v>29000000</v>
      </c>
      <c r="L19" s="7">
        <v>122000000</v>
      </c>
      <c r="M19" s="7">
        <v>29000000</v>
      </c>
    </row>
    <row r="20" spans="1:13" ht="12.75">
      <c r="A20" s="228" t="s">
        <v>107</v>
      </c>
      <c r="B20" s="229"/>
      <c r="C20" s="229"/>
      <c r="D20" s="229"/>
      <c r="E20" s="229"/>
      <c r="F20" s="229"/>
      <c r="G20" s="229"/>
      <c r="H20" s="230"/>
      <c r="I20" s="1">
        <v>124</v>
      </c>
      <c r="J20" s="7">
        <v>1733000000</v>
      </c>
      <c r="K20" s="7">
        <v>450000000</v>
      </c>
      <c r="L20" s="7">
        <v>1579000000</v>
      </c>
      <c r="M20" s="7">
        <v>406000000</v>
      </c>
    </row>
    <row r="21" spans="1:13" ht="12.75">
      <c r="A21" s="228" t="s">
        <v>235</v>
      </c>
      <c r="B21" s="229"/>
      <c r="C21" s="229"/>
      <c r="D21" s="229"/>
      <c r="E21" s="229"/>
      <c r="F21" s="229"/>
      <c r="G21" s="229"/>
      <c r="H21" s="230"/>
      <c r="I21" s="1">
        <v>125</v>
      </c>
      <c r="J21" s="7">
        <v>799000000</v>
      </c>
      <c r="K21" s="7">
        <v>301000000</v>
      </c>
      <c r="L21" s="7">
        <v>903000000</v>
      </c>
      <c r="M21" s="7">
        <v>384000000</v>
      </c>
    </row>
    <row r="22" spans="1:13" ht="12.75">
      <c r="A22" s="228" t="s">
        <v>236</v>
      </c>
      <c r="B22" s="229"/>
      <c r="C22" s="229"/>
      <c r="D22" s="229"/>
      <c r="E22" s="229"/>
      <c r="F22" s="229"/>
      <c r="G22" s="229"/>
      <c r="H22" s="230"/>
      <c r="I22" s="1">
        <v>126</v>
      </c>
      <c r="J22" s="130">
        <f>SUM(J23:J24)</f>
        <v>30000000</v>
      </c>
      <c r="K22" s="130">
        <f>SUM(K23:K24)</f>
        <v>28000000</v>
      </c>
      <c r="L22" s="130">
        <f>SUM(L23:L24)</f>
        <v>-53000000</v>
      </c>
      <c r="M22" s="130">
        <f>SUM(M23:M24)</f>
        <v>49000000</v>
      </c>
    </row>
    <row r="23" spans="1:13" ht="12.75">
      <c r="A23" s="222" t="s">
        <v>237</v>
      </c>
      <c r="B23" s="223"/>
      <c r="C23" s="223"/>
      <c r="D23" s="223"/>
      <c r="E23" s="223"/>
      <c r="F23" s="223"/>
      <c r="G23" s="223"/>
      <c r="H23" s="224"/>
      <c r="I23" s="1">
        <v>127</v>
      </c>
      <c r="J23" s="7">
        <v>51000000</v>
      </c>
      <c r="K23" s="7">
        <v>0</v>
      </c>
      <c r="L23" s="7">
        <v>109000000</v>
      </c>
      <c r="M23" s="7">
        <v>112000000</v>
      </c>
    </row>
    <row r="24" spans="1:13" ht="12.75">
      <c r="A24" s="222" t="s">
        <v>238</v>
      </c>
      <c r="B24" s="223"/>
      <c r="C24" s="223"/>
      <c r="D24" s="223"/>
      <c r="E24" s="223"/>
      <c r="F24" s="223"/>
      <c r="G24" s="223"/>
      <c r="H24" s="224"/>
      <c r="I24" s="1">
        <v>128</v>
      </c>
      <c r="J24" s="7">
        <v>-21000000</v>
      </c>
      <c r="K24" s="7">
        <v>28000000</v>
      </c>
      <c r="L24" s="7">
        <v>-162000000</v>
      </c>
      <c r="M24" s="7">
        <v>-63000000</v>
      </c>
    </row>
    <row r="25" spans="1:13" ht="12.75">
      <c r="A25" s="228" t="s">
        <v>108</v>
      </c>
      <c r="B25" s="229"/>
      <c r="C25" s="229"/>
      <c r="D25" s="229"/>
      <c r="E25" s="229"/>
      <c r="F25" s="229"/>
      <c r="G25" s="229"/>
      <c r="H25" s="230"/>
      <c r="I25" s="1">
        <v>129</v>
      </c>
      <c r="J25" s="7">
        <v>-146000000</v>
      </c>
      <c r="K25" s="7">
        <v>155000000</v>
      </c>
      <c r="L25" s="7">
        <v>17000000</v>
      </c>
      <c r="M25" s="7">
        <v>33000000</v>
      </c>
    </row>
    <row r="26" spans="1:13" ht="12.75">
      <c r="A26" s="228" t="s">
        <v>109</v>
      </c>
      <c r="B26" s="229"/>
      <c r="C26" s="229"/>
      <c r="D26" s="229"/>
      <c r="E26" s="229"/>
      <c r="F26" s="229"/>
      <c r="G26" s="229"/>
      <c r="H26" s="230"/>
      <c r="I26" s="1">
        <v>130</v>
      </c>
      <c r="J26" s="7"/>
      <c r="K26" s="7"/>
      <c r="L26" s="7"/>
      <c r="M26" s="7"/>
    </row>
    <row r="27" spans="1:13" ht="12.75">
      <c r="A27" s="228" t="s">
        <v>110</v>
      </c>
      <c r="B27" s="229"/>
      <c r="C27" s="229"/>
      <c r="D27" s="229"/>
      <c r="E27" s="229"/>
      <c r="F27" s="229"/>
      <c r="G27" s="229"/>
      <c r="H27" s="230"/>
      <c r="I27" s="1">
        <v>131</v>
      </c>
      <c r="J27" s="130">
        <f>SUM(J28:J32)</f>
        <v>384000000</v>
      </c>
      <c r="K27" s="130">
        <f>SUM(K28:K32)</f>
        <v>-4000000</v>
      </c>
      <c r="L27" s="130">
        <f>SUM(L28:L32)</f>
        <v>505000000</v>
      </c>
      <c r="M27" s="130">
        <f>SUM(M28:M32)</f>
        <v>25000000</v>
      </c>
    </row>
    <row r="28" spans="1:13" ht="24.75" customHeight="1">
      <c r="A28" s="228" t="s">
        <v>239</v>
      </c>
      <c r="B28" s="229"/>
      <c r="C28" s="229"/>
      <c r="D28" s="229"/>
      <c r="E28" s="229"/>
      <c r="F28" s="229"/>
      <c r="G28" s="229"/>
      <c r="H28" s="230"/>
      <c r="I28" s="1">
        <v>132</v>
      </c>
      <c r="J28" s="7">
        <v>76000000</v>
      </c>
      <c r="K28" s="7">
        <v>8000000</v>
      </c>
      <c r="L28" s="7">
        <v>495000000</v>
      </c>
      <c r="M28" s="7">
        <v>34000000</v>
      </c>
    </row>
    <row r="29" spans="1:13" ht="25.5" customHeight="1">
      <c r="A29" s="228" t="s">
        <v>240</v>
      </c>
      <c r="B29" s="229"/>
      <c r="C29" s="229"/>
      <c r="D29" s="229"/>
      <c r="E29" s="229"/>
      <c r="F29" s="229"/>
      <c r="G29" s="229"/>
      <c r="H29" s="230"/>
      <c r="I29" s="1">
        <v>133</v>
      </c>
      <c r="J29" s="7">
        <v>286000000</v>
      </c>
      <c r="K29" s="7">
        <v>-13000000</v>
      </c>
      <c r="L29" s="7">
        <v>21000000</v>
      </c>
      <c r="M29" s="7">
        <v>2000000</v>
      </c>
    </row>
    <row r="30" spans="1:13" ht="12.75">
      <c r="A30" s="228" t="s">
        <v>111</v>
      </c>
      <c r="B30" s="229"/>
      <c r="C30" s="229"/>
      <c r="D30" s="229"/>
      <c r="E30" s="229"/>
      <c r="F30" s="229"/>
      <c r="G30" s="229"/>
      <c r="H30" s="230"/>
      <c r="I30" s="1">
        <v>134</v>
      </c>
      <c r="J30" s="7">
        <v>0</v>
      </c>
      <c r="K30" s="7">
        <v>0</v>
      </c>
      <c r="L30" s="7"/>
      <c r="M30" s="7">
        <v>0</v>
      </c>
    </row>
    <row r="31" spans="1:13" ht="12.75">
      <c r="A31" s="228" t="s">
        <v>112</v>
      </c>
      <c r="B31" s="229"/>
      <c r="C31" s="229"/>
      <c r="D31" s="229"/>
      <c r="E31" s="229"/>
      <c r="F31" s="229"/>
      <c r="G31" s="229"/>
      <c r="H31" s="230"/>
      <c r="I31" s="1">
        <v>135</v>
      </c>
      <c r="J31" s="7">
        <v>0</v>
      </c>
      <c r="K31" s="7">
        <v>0</v>
      </c>
      <c r="L31" s="7"/>
      <c r="M31" s="7">
        <v>0</v>
      </c>
    </row>
    <row r="32" spans="1:13" ht="12.75">
      <c r="A32" s="228" t="s">
        <v>113</v>
      </c>
      <c r="B32" s="229"/>
      <c r="C32" s="229"/>
      <c r="D32" s="229"/>
      <c r="E32" s="229"/>
      <c r="F32" s="229"/>
      <c r="G32" s="229"/>
      <c r="H32" s="230"/>
      <c r="I32" s="1">
        <v>136</v>
      </c>
      <c r="J32" s="7">
        <v>22000000</v>
      </c>
      <c r="K32" s="7">
        <v>1000000</v>
      </c>
      <c r="L32" s="7">
        <v>-11000000</v>
      </c>
      <c r="M32" s="7">
        <v>-11000000</v>
      </c>
    </row>
    <row r="33" spans="1:14" ht="12.75">
      <c r="A33" s="228" t="s">
        <v>114</v>
      </c>
      <c r="B33" s="229"/>
      <c r="C33" s="229"/>
      <c r="D33" s="229"/>
      <c r="E33" s="229"/>
      <c r="F33" s="229"/>
      <c r="G33" s="229"/>
      <c r="H33" s="230"/>
      <c r="I33" s="1">
        <v>137</v>
      </c>
      <c r="J33" s="130">
        <f>SUM(J34:J37)</f>
        <v>310000000</v>
      </c>
      <c r="K33" s="130">
        <f>SUM(K34:K37)</f>
        <v>34000000</v>
      </c>
      <c r="L33" s="130">
        <f>SUM(L34:L37)</f>
        <v>201000000</v>
      </c>
      <c r="M33" s="130">
        <f>SUM(M34:M37)</f>
        <v>68000000</v>
      </c>
      <c r="N33" s="121"/>
    </row>
    <row r="34" spans="1:13" ht="21.75" customHeight="1">
      <c r="A34" s="228" t="s">
        <v>241</v>
      </c>
      <c r="B34" s="229"/>
      <c r="C34" s="229"/>
      <c r="D34" s="229"/>
      <c r="E34" s="229"/>
      <c r="F34" s="229"/>
      <c r="G34" s="229"/>
      <c r="H34" s="230"/>
      <c r="I34" s="1">
        <v>138</v>
      </c>
      <c r="J34" s="7">
        <v>137000000</v>
      </c>
      <c r="K34" s="7">
        <v>2000000</v>
      </c>
      <c r="L34" s="7">
        <v>18000000</v>
      </c>
      <c r="M34" s="7">
        <v>1000000</v>
      </c>
    </row>
    <row r="35" spans="1:13" ht="24" customHeight="1">
      <c r="A35" s="228" t="s">
        <v>242</v>
      </c>
      <c r="B35" s="229"/>
      <c r="C35" s="229"/>
      <c r="D35" s="229"/>
      <c r="E35" s="229"/>
      <c r="F35" s="229"/>
      <c r="G35" s="229"/>
      <c r="H35" s="230"/>
      <c r="I35" s="1">
        <v>139</v>
      </c>
      <c r="J35" s="7">
        <v>88000000</v>
      </c>
      <c r="K35" s="7">
        <v>2000000</v>
      </c>
      <c r="L35" s="7">
        <v>84000000</v>
      </c>
      <c r="M35" s="7">
        <v>16000000</v>
      </c>
    </row>
    <row r="36" spans="1:13" ht="12.75">
      <c r="A36" s="228" t="s">
        <v>243</v>
      </c>
      <c r="B36" s="229"/>
      <c r="C36" s="229"/>
      <c r="D36" s="229"/>
      <c r="E36" s="229"/>
      <c r="F36" s="229"/>
      <c r="G36" s="229"/>
      <c r="H36" s="230"/>
      <c r="I36" s="1">
        <v>140</v>
      </c>
      <c r="J36" s="7">
        <v>0</v>
      </c>
      <c r="K36" s="7">
        <v>0</v>
      </c>
      <c r="L36" s="7"/>
      <c r="M36" s="7">
        <v>0</v>
      </c>
    </row>
    <row r="37" spans="1:13" ht="12.75">
      <c r="A37" s="228" t="s">
        <v>115</v>
      </c>
      <c r="B37" s="229"/>
      <c r="C37" s="229"/>
      <c r="D37" s="229"/>
      <c r="E37" s="229"/>
      <c r="F37" s="229"/>
      <c r="G37" s="229"/>
      <c r="H37" s="230"/>
      <c r="I37" s="1">
        <v>141</v>
      </c>
      <c r="J37" s="7">
        <v>85000000</v>
      </c>
      <c r="K37" s="7">
        <v>30000000</v>
      </c>
      <c r="L37" s="7">
        <v>99000000</v>
      </c>
      <c r="M37" s="7">
        <v>51000000</v>
      </c>
    </row>
    <row r="38" spans="1:13" ht="12.75">
      <c r="A38" s="228" t="s">
        <v>244</v>
      </c>
      <c r="B38" s="229"/>
      <c r="C38" s="229"/>
      <c r="D38" s="229"/>
      <c r="E38" s="229"/>
      <c r="F38" s="229"/>
      <c r="G38" s="229"/>
      <c r="H38" s="230"/>
      <c r="I38" s="1">
        <v>142</v>
      </c>
      <c r="J38" s="7"/>
      <c r="K38" s="7"/>
      <c r="L38" s="7"/>
      <c r="M38" s="7"/>
    </row>
    <row r="39" spans="1:13" ht="12.75">
      <c r="A39" s="228" t="s">
        <v>245</v>
      </c>
      <c r="B39" s="229"/>
      <c r="C39" s="229"/>
      <c r="D39" s="229"/>
      <c r="E39" s="229"/>
      <c r="F39" s="229"/>
      <c r="G39" s="229"/>
      <c r="H39" s="230"/>
      <c r="I39" s="1">
        <v>143</v>
      </c>
      <c r="J39" s="7"/>
      <c r="K39" s="7"/>
      <c r="L39" s="7"/>
      <c r="M39" s="7"/>
    </row>
    <row r="40" spans="1:13" ht="12.75">
      <c r="A40" s="228" t="s">
        <v>116</v>
      </c>
      <c r="B40" s="229"/>
      <c r="C40" s="229"/>
      <c r="D40" s="229"/>
      <c r="E40" s="229"/>
      <c r="F40" s="229"/>
      <c r="G40" s="229"/>
      <c r="H40" s="230"/>
      <c r="I40" s="1">
        <v>144</v>
      </c>
      <c r="J40" s="7"/>
      <c r="K40" s="7"/>
      <c r="L40" s="7"/>
      <c r="M40" s="7"/>
    </row>
    <row r="41" spans="1:13" ht="12.75">
      <c r="A41" s="228" t="s">
        <v>117</v>
      </c>
      <c r="B41" s="229"/>
      <c r="C41" s="229"/>
      <c r="D41" s="229"/>
      <c r="E41" s="229"/>
      <c r="F41" s="229"/>
      <c r="G41" s="229"/>
      <c r="H41" s="230"/>
      <c r="I41" s="1">
        <v>145</v>
      </c>
      <c r="J41" s="7"/>
      <c r="K41" s="7"/>
      <c r="L41" s="7"/>
      <c r="M41" s="7"/>
    </row>
    <row r="42" spans="1:13" ht="12.75">
      <c r="A42" s="228" t="s">
        <v>118</v>
      </c>
      <c r="B42" s="229"/>
      <c r="C42" s="229"/>
      <c r="D42" s="229"/>
      <c r="E42" s="229"/>
      <c r="F42" s="229"/>
      <c r="G42" s="229"/>
      <c r="H42" s="230"/>
      <c r="I42" s="1">
        <v>146</v>
      </c>
      <c r="J42" s="130">
        <f>J7+J27+J38+J40</f>
        <v>18385000000</v>
      </c>
      <c r="K42" s="130">
        <f>K7+K27+K38+K40</f>
        <v>5133000000</v>
      </c>
      <c r="L42" s="130">
        <f>L7+L27+L38+L40</f>
        <v>21924000000</v>
      </c>
      <c r="M42" s="130">
        <f>M7+M27+M38+M40</f>
        <v>5954000000</v>
      </c>
    </row>
    <row r="43" spans="1:13" ht="12.75">
      <c r="A43" s="228" t="s">
        <v>119</v>
      </c>
      <c r="B43" s="229"/>
      <c r="C43" s="229"/>
      <c r="D43" s="229"/>
      <c r="E43" s="229"/>
      <c r="F43" s="229"/>
      <c r="G43" s="229"/>
      <c r="H43" s="230"/>
      <c r="I43" s="1">
        <v>147</v>
      </c>
      <c r="J43" s="130">
        <f>J10+J33+J39+J41</f>
        <v>16611000000</v>
      </c>
      <c r="K43" s="130">
        <f>K10+K33+K39+K41</f>
        <v>4622000000</v>
      </c>
      <c r="L43" s="130">
        <f>L10+L33+L39+L41</f>
        <v>20267000000</v>
      </c>
      <c r="M43" s="130">
        <f>M10+M33+M39+M41</f>
        <v>5929000000</v>
      </c>
    </row>
    <row r="44" spans="1:13" ht="12.75">
      <c r="A44" s="228" t="s">
        <v>120</v>
      </c>
      <c r="B44" s="229"/>
      <c r="C44" s="229"/>
      <c r="D44" s="229"/>
      <c r="E44" s="229"/>
      <c r="F44" s="229"/>
      <c r="G44" s="229"/>
      <c r="H44" s="230"/>
      <c r="I44" s="1">
        <v>148</v>
      </c>
      <c r="J44" s="130">
        <f>J42-J43</f>
        <v>1774000000</v>
      </c>
      <c r="K44" s="130">
        <f>K42-K43</f>
        <v>511000000</v>
      </c>
      <c r="L44" s="130">
        <f>L42-L43</f>
        <v>1657000000</v>
      </c>
      <c r="M44" s="130">
        <f>M42-M43</f>
        <v>25000000</v>
      </c>
    </row>
    <row r="45" spans="1:13" ht="12.75">
      <c r="A45" s="237" t="s">
        <v>121</v>
      </c>
      <c r="B45" s="238"/>
      <c r="C45" s="238"/>
      <c r="D45" s="238"/>
      <c r="E45" s="238"/>
      <c r="F45" s="238"/>
      <c r="G45" s="238"/>
      <c r="H45" s="239"/>
      <c r="I45" s="1">
        <v>149</v>
      </c>
      <c r="J45" s="130">
        <f>IF(J42&gt;J43,J42-J43,0)</f>
        <v>1774000000</v>
      </c>
      <c r="K45" s="130">
        <f>IF(K42&gt;K43,K42-K43,0)</f>
        <v>511000000</v>
      </c>
      <c r="L45" s="130">
        <f>IF(L42&gt;L43,L42-L43,0)</f>
        <v>1657000000</v>
      </c>
      <c r="M45" s="130">
        <f>IF(M42&gt;M43,M42-M43,0)</f>
        <v>25000000</v>
      </c>
    </row>
    <row r="46" spans="1:13" ht="12.75">
      <c r="A46" s="237" t="s">
        <v>122</v>
      </c>
      <c r="B46" s="238"/>
      <c r="C46" s="238"/>
      <c r="D46" s="238"/>
      <c r="E46" s="238"/>
      <c r="F46" s="238"/>
      <c r="G46" s="238"/>
      <c r="H46" s="239"/>
      <c r="I46" s="1">
        <v>150</v>
      </c>
      <c r="J46" s="49">
        <f>IF(J43&gt;J42,J43-J42,0)</f>
        <v>0</v>
      </c>
      <c r="K46" s="49">
        <f>IF(K43&gt;K42,K43-K42,0)</f>
        <v>0</v>
      </c>
      <c r="L46" s="49">
        <f>IF(L43&gt;L42,L43-L42,0)</f>
        <v>0</v>
      </c>
      <c r="M46" s="49">
        <f>IF(M43&gt;M42,M43-M42,0)</f>
        <v>0</v>
      </c>
    </row>
    <row r="47" spans="1:13" ht="12.75">
      <c r="A47" s="228" t="s">
        <v>338</v>
      </c>
      <c r="B47" s="229"/>
      <c r="C47" s="229"/>
      <c r="D47" s="229"/>
      <c r="E47" s="229"/>
      <c r="F47" s="229"/>
      <c r="G47" s="229"/>
      <c r="H47" s="230"/>
      <c r="I47" s="1">
        <v>151</v>
      </c>
      <c r="J47" s="7">
        <v>348000000</v>
      </c>
      <c r="K47" s="7">
        <v>124000000</v>
      </c>
      <c r="L47" s="7">
        <v>323000000</v>
      </c>
      <c r="M47" s="7">
        <v>47000000</v>
      </c>
    </row>
    <row r="48" spans="1:13" ht="12.75">
      <c r="A48" s="228" t="s">
        <v>123</v>
      </c>
      <c r="B48" s="229"/>
      <c r="C48" s="229"/>
      <c r="D48" s="229"/>
      <c r="E48" s="229"/>
      <c r="F48" s="229"/>
      <c r="G48" s="229"/>
      <c r="H48" s="230"/>
      <c r="I48" s="1">
        <v>152</v>
      </c>
      <c r="J48" s="130">
        <f>J44-J47</f>
        <v>1426000000</v>
      </c>
      <c r="K48" s="130">
        <f>K44-K47</f>
        <v>387000000</v>
      </c>
      <c r="L48" s="130">
        <f>L44-L47</f>
        <v>1334000000</v>
      </c>
      <c r="M48" s="130">
        <f>M44-M47</f>
        <v>-22000000</v>
      </c>
    </row>
    <row r="49" spans="1:13" ht="24" customHeight="1">
      <c r="A49" s="237" t="s">
        <v>124</v>
      </c>
      <c r="B49" s="238"/>
      <c r="C49" s="238"/>
      <c r="D49" s="238"/>
      <c r="E49" s="238"/>
      <c r="F49" s="238"/>
      <c r="G49" s="238"/>
      <c r="H49" s="239"/>
      <c r="I49" s="1">
        <v>153</v>
      </c>
      <c r="J49" s="130">
        <f>IF(J48&gt;0,J48,0)</f>
        <v>1426000000</v>
      </c>
      <c r="K49" s="130">
        <f>IF(K48&gt;0,K48,0)</f>
        <v>387000000</v>
      </c>
      <c r="L49" s="130">
        <f>IF(L48&gt;0,L48,0)</f>
        <v>1334000000</v>
      </c>
      <c r="M49" s="130">
        <v>0</v>
      </c>
    </row>
    <row r="50" spans="1:13" ht="21" customHeight="1">
      <c r="A50" s="263" t="s">
        <v>125</v>
      </c>
      <c r="B50" s="264"/>
      <c r="C50" s="264"/>
      <c r="D50" s="264"/>
      <c r="E50" s="264"/>
      <c r="F50" s="264"/>
      <c r="G50" s="264"/>
      <c r="H50" s="265"/>
      <c r="I50" s="2">
        <v>154</v>
      </c>
      <c r="J50" s="56">
        <f>IF(J48&lt;0,-J48,0)</f>
        <v>0</v>
      </c>
      <c r="K50" s="56">
        <f>IF(K48&lt;0,-K48,0)</f>
        <v>0</v>
      </c>
      <c r="L50" s="56">
        <f>IF(L48&lt;0,-L48,0)</f>
        <v>0</v>
      </c>
      <c r="M50" s="56">
        <v>22000000</v>
      </c>
    </row>
    <row r="51" spans="1:13" ht="12.75" customHeight="1">
      <c r="A51" s="234" t="s">
        <v>169</v>
      </c>
      <c r="B51" s="245"/>
      <c r="C51" s="245"/>
      <c r="D51" s="245"/>
      <c r="E51" s="245"/>
      <c r="F51" s="245"/>
      <c r="G51" s="245"/>
      <c r="H51" s="245"/>
      <c r="I51" s="245"/>
      <c r="J51" s="245"/>
      <c r="K51" s="245"/>
      <c r="L51" s="245"/>
      <c r="M51" s="245"/>
    </row>
    <row r="52" spans="1:13" ht="12.75" customHeight="1">
      <c r="A52" s="225" t="s">
        <v>163</v>
      </c>
      <c r="B52" s="226"/>
      <c r="C52" s="226"/>
      <c r="D52" s="226"/>
      <c r="E52" s="226"/>
      <c r="F52" s="226"/>
      <c r="G52" s="226"/>
      <c r="H52" s="226"/>
      <c r="I52" s="116"/>
      <c r="J52" s="116"/>
      <c r="K52" s="116"/>
      <c r="L52" s="116"/>
      <c r="M52" s="117"/>
    </row>
    <row r="53" spans="1:13" ht="12.75">
      <c r="A53" s="260" t="s">
        <v>253</v>
      </c>
      <c r="B53" s="261"/>
      <c r="C53" s="261"/>
      <c r="D53" s="261"/>
      <c r="E53" s="261"/>
      <c r="F53" s="261"/>
      <c r="G53" s="261"/>
      <c r="H53" s="262"/>
      <c r="I53" s="1">
        <v>155</v>
      </c>
      <c r="J53" s="7"/>
      <c r="K53" s="7"/>
      <c r="L53" s="7"/>
      <c r="M53" s="7"/>
    </row>
    <row r="54" spans="1:13" ht="12.75">
      <c r="A54" s="260" t="s">
        <v>164</v>
      </c>
      <c r="B54" s="261"/>
      <c r="C54" s="261"/>
      <c r="D54" s="261"/>
      <c r="E54" s="261"/>
      <c r="F54" s="261"/>
      <c r="G54" s="261"/>
      <c r="H54" s="262"/>
      <c r="I54" s="1">
        <v>156</v>
      </c>
      <c r="J54" s="8"/>
      <c r="K54" s="8"/>
      <c r="L54" s="8"/>
      <c r="M54" s="8"/>
    </row>
    <row r="55" spans="1:13" ht="12.75" customHeight="1">
      <c r="A55" s="234" t="s">
        <v>165</v>
      </c>
      <c r="B55" s="245"/>
      <c r="C55" s="245"/>
      <c r="D55" s="245"/>
      <c r="E55" s="245"/>
      <c r="F55" s="245"/>
      <c r="G55" s="245"/>
      <c r="H55" s="245"/>
      <c r="I55" s="245"/>
      <c r="J55" s="245"/>
      <c r="K55" s="245"/>
      <c r="L55" s="245"/>
      <c r="M55" s="245"/>
    </row>
    <row r="56" spans="1:13" ht="12.75">
      <c r="A56" s="225" t="s">
        <v>166</v>
      </c>
      <c r="B56" s="226"/>
      <c r="C56" s="226"/>
      <c r="D56" s="226"/>
      <c r="E56" s="226"/>
      <c r="F56" s="226"/>
      <c r="G56" s="226"/>
      <c r="H56" s="227"/>
      <c r="I56" s="118">
        <v>157</v>
      </c>
      <c r="J56" s="133">
        <f>J48</f>
        <v>1426000000</v>
      </c>
      <c r="K56" s="133">
        <f>K48</f>
        <v>387000000</v>
      </c>
      <c r="L56" s="133">
        <f>L48</f>
        <v>1334000000</v>
      </c>
      <c r="M56" s="133">
        <f>M48</f>
        <v>-22000000</v>
      </c>
    </row>
    <row r="57" spans="1:13" ht="12.75">
      <c r="A57" s="228" t="s">
        <v>167</v>
      </c>
      <c r="B57" s="229"/>
      <c r="C57" s="229"/>
      <c r="D57" s="229"/>
      <c r="E57" s="229"/>
      <c r="F57" s="229"/>
      <c r="G57" s="229"/>
      <c r="H57" s="230"/>
      <c r="I57" s="1">
        <v>158</v>
      </c>
      <c r="J57" s="130">
        <f>SUM(J58:J64)</f>
        <v>-160000000</v>
      </c>
      <c r="K57" s="130">
        <f>SUM(K58:K64)</f>
        <v>8000000</v>
      </c>
      <c r="L57" s="130">
        <f>SUM(L58:L64)</f>
        <v>-108000000</v>
      </c>
      <c r="M57" s="130">
        <f>SUM(M58:M64)</f>
        <v>-20000000</v>
      </c>
    </row>
    <row r="58" spans="1:13" ht="12.75">
      <c r="A58" s="228" t="s">
        <v>246</v>
      </c>
      <c r="B58" s="229"/>
      <c r="C58" s="229"/>
      <c r="D58" s="229"/>
      <c r="E58" s="229"/>
      <c r="F58" s="229"/>
      <c r="G58" s="229"/>
      <c r="H58" s="230"/>
      <c r="I58" s="1">
        <v>159</v>
      </c>
      <c r="J58" s="7">
        <v>-161000000</v>
      </c>
      <c r="K58" s="7">
        <v>7000000</v>
      </c>
      <c r="L58" s="7">
        <v>47000000</v>
      </c>
      <c r="M58" s="7">
        <v>8000000</v>
      </c>
    </row>
    <row r="59" spans="1:13" ht="30" customHeight="1">
      <c r="A59" s="257" t="s">
        <v>247</v>
      </c>
      <c r="B59" s="258"/>
      <c r="C59" s="258"/>
      <c r="D59" s="258"/>
      <c r="E59" s="258"/>
      <c r="F59" s="258"/>
      <c r="G59" s="258"/>
      <c r="H59" s="259"/>
      <c r="I59" s="1">
        <v>160</v>
      </c>
      <c r="J59" s="7"/>
      <c r="K59" s="7"/>
      <c r="L59" s="7"/>
      <c r="M59" s="7"/>
    </row>
    <row r="60" spans="1:13" ht="18.75" customHeight="1">
      <c r="A60" s="257" t="s">
        <v>248</v>
      </c>
      <c r="B60" s="258"/>
      <c r="C60" s="258"/>
      <c r="D60" s="258"/>
      <c r="E60" s="258"/>
      <c r="F60" s="258"/>
      <c r="G60" s="258"/>
      <c r="H60" s="259"/>
      <c r="I60" s="3">
        <v>161</v>
      </c>
      <c r="J60" s="7">
        <v>-10000000</v>
      </c>
      <c r="K60" s="7">
        <v>-10000000</v>
      </c>
      <c r="L60" s="7">
        <v>-154000000</v>
      </c>
      <c r="M60" s="7">
        <v>-27000000</v>
      </c>
    </row>
    <row r="61" spans="1:13" ht="17.25" customHeight="1">
      <c r="A61" s="257" t="s">
        <v>249</v>
      </c>
      <c r="B61" s="258"/>
      <c r="C61" s="258"/>
      <c r="D61" s="258"/>
      <c r="E61" s="258"/>
      <c r="F61" s="258"/>
      <c r="G61" s="258"/>
      <c r="H61" s="259"/>
      <c r="I61" s="3">
        <v>162</v>
      </c>
      <c r="J61" s="7"/>
      <c r="K61" s="7"/>
      <c r="L61" s="7"/>
      <c r="M61" s="7"/>
    </row>
    <row r="62" spans="1:13" ht="22.5" customHeight="1">
      <c r="A62" s="228" t="s">
        <v>250</v>
      </c>
      <c r="B62" s="229"/>
      <c r="C62" s="229"/>
      <c r="D62" s="229"/>
      <c r="E62" s="229"/>
      <c r="F62" s="229"/>
      <c r="G62" s="229"/>
      <c r="H62" s="230"/>
      <c r="I62" s="1">
        <v>163</v>
      </c>
      <c r="J62" s="7"/>
      <c r="K62" s="7"/>
      <c r="L62" s="7"/>
      <c r="M62" s="7"/>
    </row>
    <row r="63" spans="1:13" ht="18" customHeight="1">
      <c r="A63" s="228" t="s">
        <v>251</v>
      </c>
      <c r="B63" s="229"/>
      <c r="C63" s="229"/>
      <c r="D63" s="229"/>
      <c r="E63" s="229"/>
      <c r="F63" s="229"/>
      <c r="G63" s="229"/>
      <c r="H63" s="230"/>
      <c r="I63" s="1">
        <v>164</v>
      </c>
      <c r="J63" s="7"/>
      <c r="K63" s="7"/>
      <c r="L63" s="7"/>
      <c r="M63" s="7"/>
    </row>
    <row r="64" spans="1:13" ht="15.75" customHeight="1">
      <c r="A64" s="228" t="s">
        <v>252</v>
      </c>
      <c r="B64" s="229"/>
      <c r="C64" s="229"/>
      <c r="D64" s="229"/>
      <c r="E64" s="229"/>
      <c r="F64" s="229"/>
      <c r="G64" s="229"/>
      <c r="H64" s="230"/>
      <c r="I64" s="1">
        <v>165</v>
      </c>
      <c r="J64" s="7">
        <v>11000000</v>
      </c>
      <c r="K64" s="7">
        <v>11000000</v>
      </c>
      <c r="L64" s="7">
        <v>-1000000</v>
      </c>
      <c r="M64" s="7">
        <v>-1000000</v>
      </c>
    </row>
    <row r="65" spans="1:13" ht="12.75">
      <c r="A65" s="228" t="s">
        <v>173</v>
      </c>
      <c r="B65" s="229"/>
      <c r="C65" s="229"/>
      <c r="D65" s="229"/>
      <c r="E65" s="229"/>
      <c r="F65" s="229"/>
      <c r="G65" s="229"/>
      <c r="H65" s="230"/>
      <c r="I65" s="1">
        <v>166</v>
      </c>
      <c r="J65" s="7"/>
      <c r="K65" s="7"/>
      <c r="L65" s="7"/>
      <c r="M65" s="7"/>
    </row>
    <row r="66" spans="1:13" ht="12.75">
      <c r="A66" s="228" t="s">
        <v>172</v>
      </c>
      <c r="B66" s="229"/>
      <c r="C66" s="229"/>
      <c r="D66" s="229"/>
      <c r="E66" s="229"/>
      <c r="F66" s="229"/>
      <c r="G66" s="229"/>
      <c r="H66" s="230"/>
      <c r="I66" s="1">
        <v>167</v>
      </c>
      <c r="J66" s="130">
        <f>J57-J65</f>
        <v>-160000000</v>
      </c>
      <c r="K66" s="130">
        <v>8000000</v>
      </c>
      <c r="L66" s="130">
        <v>-108000000</v>
      </c>
      <c r="M66" s="130">
        <v>-20000000</v>
      </c>
    </row>
    <row r="67" spans="1:13" ht="12.75">
      <c r="A67" s="228" t="s">
        <v>171</v>
      </c>
      <c r="B67" s="229"/>
      <c r="C67" s="229"/>
      <c r="D67" s="229"/>
      <c r="E67" s="229"/>
      <c r="F67" s="229"/>
      <c r="G67" s="229"/>
      <c r="H67" s="230"/>
      <c r="I67" s="1">
        <v>168</v>
      </c>
      <c r="J67" s="137">
        <f>J56+J66</f>
        <v>1266000000</v>
      </c>
      <c r="K67" s="137">
        <f>K56+K66</f>
        <v>395000000</v>
      </c>
      <c r="L67" s="137">
        <f>L56+L66</f>
        <v>1226000000</v>
      </c>
      <c r="M67" s="137">
        <f>M56+M66</f>
        <v>-42000000</v>
      </c>
    </row>
    <row r="68" spans="1:13" ht="12.75" customHeight="1">
      <c r="A68" s="269" t="s">
        <v>170</v>
      </c>
      <c r="B68" s="270"/>
      <c r="C68" s="270"/>
      <c r="D68" s="270"/>
      <c r="E68" s="270"/>
      <c r="F68" s="270"/>
      <c r="G68" s="270"/>
      <c r="H68" s="270"/>
      <c r="I68" s="270"/>
      <c r="J68" s="270"/>
      <c r="K68" s="270"/>
      <c r="L68" s="270"/>
      <c r="M68" s="270"/>
    </row>
    <row r="69" spans="1:13" ht="12.75" customHeight="1">
      <c r="A69" s="257" t="s">
        <v>168</v>
      </c>
      <c r="B69" s="258"/>
      <c r="C69" s="258"/>
      <c r="D69" s="258"/>
      <c r="E69" s="258"/>
      <c r="F69" s="258"/>
      <c r="G69" s="258"/>
      <c r="H69" s="258"/>
      <c r="I69" s="258"/>
      <c r="J69" s="258"/>
      <c r="K69" s="258"/>
      <c r="L69" s="258"/>
      <c r="M69" s="258"/>
    </row>
    <row r="70" spans="1:13" ht="12.75">
      <c r="A70" s="260" t="s">
        <v>253</v>
      </c>
      <c r="B70" s="261"/>
      <c r="C70" s="261"/>
      <c r="D70" s="261"/>
      <c r="E70" s="261"/>
      <c r="F70" s="261"/>
      <c r="G70" s="261"/>
      <c r="H70" s="262"/>
      <c r="I70" s="1">
        <v>169</v>
      </c>
      <c r="J70" s="7"/>
      <c r="K70" s="7"/>
      <c r="L70" s="7"/>
      <c r="M70" s="7"/>
    </row>
    <row r="71" spans="1:13" ht="27.75" customHeight="1">
      <c r="A71" s="266" t="s">
        <v>164</v>
      </c>
      <c r="B71" s="267"/>
      <c r="C71" s="267"/>
      <c r="D71" s="267"/>
      <c r="E71" s="267"/>
      <c r="F71" s="267"/>
      <c r="G71" s="267"/>
      <c r="H71" s="268"/>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56:M67 K53:M54 J7:M5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L13" sqref="L13"/>
    </sheetView>
  </sheetViews>
  <sheetFormatPr defaultColWidth="9.140625" defaultRowHeight="12.75"/>
  <cols>
    <col min="1" max="1" width="29.8515625" style="48" customWidth="1"/>
    <col min="2" max="4" width="9.140625" style="48" customWidth="1"/>
    <col min="5" max="5" width="1.28515625" style="48" customWidth="1"/>
    <col min="6" max="6" width="4.8515625" style="48" customWidth="1"/>
    <col min="7" max="7" width="5.710937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8" t="s">
        <v>126</v>
      </c>
      <c r="B1" s="278"/>
      <c r="C1" s="278"/>
      <c r="D1" s="278"/>
      <c r="E1" s="278"/>
      <c r="F1" s="278"/>
      <c r="G1" s="278"/>
      <c r="H1" s="278"/>
      <c r="I1" s="278"/>
      <c r="J1" s="278"/>
      <c r="K1" s="278"/>
    </row>
    <row r="2" spans="1:11" ht="12.75" customHeight="1">
      <c r="A2" s="279" t="s">
        <v>354</v>
      </c>
      <c r="B2" s="279"/>
      <c r="C2" s="279"/>
      <c r="D2" s="279"/>
      <c r="E2" s="279"/>
      <c r="F2" s="279"/>
      <c r="G2" s="279"/>
      <c r="H2" s="279"/>
      <c r="I2" s="279"/>
      <c r="J2" s="279"/>
      <c r="K2" s="279"/>
    </row>
    <row r="3" spans="1:11" ht="12.75">
      <c r="A3" s="275" t="s">
        <v>179</v>
      </c>
      <c r="B3" s="276"/>
      <c r="C3" s="276"/>
      <c r="D3" s="276"/>
      <c r="E3" s="276"/>
      <c r="F3" s="276"/>
      <c r="G3" s="276"/>
      <c r="H3" s="276"/>
      <c r="I3" s="276"/>
      <c r="J3" s="276"/>
      <c r="K3" s="277"/>
    </row>
    <row r="4" spans="1:11" ht="24">
      <c r="A4" s="280" t="s">
        <v>92</v>
      </c>
      <c r="B4" s="280"/>
      <c r="C4" s="280"/>
      <c r="D4" s="280"/>
      <c r="E4" s="280"/>
      <c r="F4" s="280"/>
      <c r="G4" s="280"/>
      <c r="H4" s="280"/>
      <c r="I4" s="60" t="s">
        <v>93</v>
      </c>
      <c r="J4" s="61" t="s">
        <v>94</v>
      </c>
      <c r="K4" s="61" t="s">
        <v>95</v>
      </c>
    </row>
    <row r="5" spans="1:11" ht="12.75">
      <c r="A5" s="272">
        <v>1</v>
      </c>
      <c r="B5" s="272"/>
      <c r="C5" s="272"/>
      <c r="D5" s="272"/>
      <c r="E5" s="272"/>
      <c r="F5" s="272"/>
      <c r="G5" s="272"/>
      <c r="H5" s="272"/>
      <c r="I5" s="62">
        <v>2</v>
      </c>
      <c r="J5" s="63" t="s">
        <v>5</v>
      </c>
      <c r="K5" s="63" t="s">
        <v>6</v>
      </c>
    </row>
    <row r="6" spans="1:11" ht="12.75">
      <c r="A6" s="234" t="s">
        <v>127</v>
      </c>
      <c r="B6" s="245"/>
      <c r="C6" s="245"/>
      <c r="D6" s="245"/>
      <c r="E6" s="245"/>
      <c r="F6" s="245"/>
      <c r="G6" s="245"/>
      <c r="H6" s="245"/>
      <c r="I6" s="273"/>
      <c r="J6" s="273"/>
      <c r="K6" s="274"/>
    </row>
    <row r="7" spans="1:12" ht="12.75">
      <c r="A7" s="222" t="s">
        <v>266</v>
      </c>
      <c r="B7" s="223"/>
      <c r="C7" s="223"/>
      <c r="D7" s="223"/>
      <c r="E7" s="223"/>
      <c r="F7" s="223"/>
      <c r="G7" s="223"/>
      <c r="H7" s="223"/>
      <c r="I7" s="1">
        <v>1</v>
      </c>
      <c r="J7" s="5">
        <v>1774000000</v>
      </c>
      <c r="K7" s="7">
        <v>1657000000</v>
      </c>
      <c r="L7" s="124"/>
    </row>
    <row r="8" spans="1:11" ht="12.75">
      <c r="A8" s="222" t="s">
        <v>128</v>
      </c>
      <c r="B8" s="223"/>
      <c r="C8" s="223"/>
      <c r="D8" s="223"/>
      <c r="E8" s="223"/>
      <c r="F8" s="223"/>
      <c r="G8" s="223"/>
      <c r="H8" s="223"/>
      <c r="I8" s="1">
        <v>2</v>
      </c>
      <c r="J8" s="5">
        <v>1781000000</v>
      </c>
      <c r="K8" s="7">
        <v>1688000000</v>
      </c>
    </row>
    <row r="9" spans="1:11" ht="12.75">
      <c r="A9" s="222" t="s">
        <v>270</v>
      </c>
      <c r="B9" s="223"/>
      <c r="C9" s="223"/>
      <c r="D9" s="223"/>
      <c r="E9" s="223"/>
      <c r="F9" s="223"/>
      <c r="G9" s="223"/>
      <c r="H9" s="223"/>
      <c r="I9" s="1">
        <v>3</v>
      </c>
      <c r="J9" s="5">
        <v>6000000</v>
      </c>
      <c r="K9" s="7">
        <v>1022000000</v>
      </c>
    </row>
    <row r="10" spans="1:11" ht="12.75">
      <c r="A10" s="222" t="s">
        <v>271</v>
      </c>
      <c r="B10" s="223"/>
      <c r="C10" s="223"/>
      <c r="D10" s="223"/>
      <c r="E10" s="223"/>
      <c r="F10" s="223"/>
      <c r="G10" s="223"/>
      <c r="H10" s="223"/>
      <c r="I10" s="1">
        <v>4</v>
      </c>
      <c r="J10" s="5"/>
      <c r="K10" s="7"/>
    </row>
    <row r="11" spans="1:11" ht="12.75">
      <c r="A11" s="222" t="s">
        <v>272</v>
      </c>
      <c r="B11" s="223"/>
      <c r="C11" s="223"/>
      <c r="D11" s="223"/>
      <c r="E11" s="223"/>
      <c r="F11" s="223"/>
      <c r="G11" s="223"/>
      <c r="H11" s="223"/>
      <c r="I11" s="1">
        <v>5</v>
      </c>
      <c r="J11" s="5"/>
      <c r="K11" s="7"/>
    </row>
    <row r="12" spans="1:11" ht="12.75">
      <c r="A12" s="222" t="s">
        <v>273</v>
      </c>
      <c r="B12" s="223"/>
      <c r="C12" s="223"/>
      <c r="D12" s="223"/>
      <c r="E12" s="223"/>
      <c r="F12" s="223"/>
      <c r="G12" s="223"/>
      <c r="H12" s="223"/>
      <c r="I12" s="1">
        <v>6</v>
      </c>
      <c r="J12" s="5">
        <v>136000000</v>
      </c>
      <c r="K12" s="7">
        <v>222000000</v>
      </c>
    </row>
    <row r="13" spans="1:11" ht="12.75">
      <c r="A13" s="228" t="s">
        <v>129</v>
      </c>
      <c r="B13" s="229"/>
      <c r="C13" s="229"/>
      <c r="D13" s="229"/>
      <c r="E13" s="229"/>
      <c r="F13" s="229"/>
      <c r="G13" s="229"/>
      <c r="H13" s="229"/>
      <c r="I13" s="1">
        <v>7</v>
      </c>
      <c r="J13" s="134">
        <f>SUM(J7:J12)</f>
        <v>3697000000</v>
      </c>
      <c r="K13" s="130">
        <f>SUM(K7:K12)</f>
        <v>4589000000</v>
      </c>
    </row>
    <row r="14" spans="1:11" ht="12.75">
      <c r="A14" s="222" t="s">
        <v>268</v>
      </c>
      <c r="B14" s="223"/>
      <c r="C14" s="223"/>
      <c r="D14" s="223"/>
      <c r="E14" s="223"/>
      <c r="F14" s="223"/>
      <c r="G14" s="223"/>
      <c r="H14" s="223"/>
      <c r="I14" s="1">
        <v>8</v>
      </c>
      <c r="J14" s="5"/>
      <c r="K14" s="7"/>
    </row>
    <row r="15" spans="1:11" ht="12.75">
      <c r="A15" s="222" t="s">
        <v>269</v>
      </c>
      <c r="B15" s="223"/>
      <c r="C15" s="223"/>
      <c r="D15" s="223"/>
      <c r="E15" s="223"/>
      <c r="F15" s="223"/>
      <c r="G15" s="223"/>
      <c r="H15" s="223"/>
      <c r="I15" s="1">
        <v>9</v>
      </c>
      <c r="J15" s="5">
        <v>121000000</v>
      </c>
      <c r="K15" s="7">
        <v>881000000</v>
      </c>
    </row>
    <row r="16" spans="1:11" ht="12.75">
      <c r="A16" s="222" t="s">
        <v>267</v>
      </c>
      <c r="B16" s="223"/>
      <c r="C16" s="223"/>
      <c r="D16" s="223"/>
      <c r="E16" s="223"/>
      <c r="F16" s="223"/>
      <c r="G16" s="223"/>
      <c r="H16" s="223"/>
      <c r="I16" s="1">
        <v>10</v>
      </c>
      <c r="J16" s="5">
        <v>314000000</v>
      </c>
      <c r="K16" s="7">
        <v>645000000</v>
      </c>
    </row>
    <row r="17" spans="1:11" ht="12.75">
      <c r="A17" s="222" t="s">
        <v>274</v>
      </c>
      <c r="B17" s="223"/>
      <c r="C17" s="223"/>
      <c r="D17" s="223"/>
      <c r="E17" s="223"/>
      <c r="F17" s="223"/>
      <c r="G17" s="223"/>
      <c r="H17" s="223"/>
      <c r="I17" s="1">
        <v>11</v>
      </c>
      <c r="J17" s="5">
        <v>611000000</v>
      </c>
      <c r="K17" s="7">
        <v>653000000</v>
      </c>
    </row>
    <row r="18" spans="1:11" ht="12.75">
      <c r="A18" s="228" t="s">
        <v>130</v>
      </c>
      <c r="B18" s="229"/>
      <c r="C18" s="229"/>
      <c r="D18" s="229"/>
      <c r="E18" s="229"/>
      <c r="F18" s="229"/>
      <c r="G18" s="229"/>
      <c r="H18" s="229"/>
      <c r="I18" s="1">
        <v>12</v>
      </c>
      <c r="J18" s="134">
        <f>SUM(J14:J17)</f>
        <v>1046000000</v>
      </c>
      <c r="K18" s="130">
        <f>SUM(K14:K17)</f>
        <v>2179000000</v>
      </c>
    </row>
    <row r="19" spans="1:11" ht="24" customHeight="1">
      <c r="A19" s="228" t="s">
        <v>132</v>
      </c>
      <c r="B19" s="229"/>
      <c r="C19" s="229"/>
      <c r="D19" s="229"/>
      <c r="E19" s="229"/>
      <c r="F19" s="229"/>
      <c r="G19" s="229"/>
      <c r="H19" s="229"/>
      <c r="I19" s="1">
        <v>13</v>
      </c>
      <c r="J19" s="58">
        <f>IF(J13&gt;J18,J13-J18,0)</f>
        <v>2651000000</v>
      </c>
      <c r="K19" s="49">
        <f>IF(K13&gt;K18,K13-K18,0)</f>
        <v>2410000000</v>
      </c>
    </row>
    <row r="20" spans="1:11" ht="24" customHeight="1">
      <c r="A20" s="228" t="s">
        <v>131</v>
      </c>
      <c r="B20" s="229"/>
      <c r="C20" s="229"/>
      <c r="D20" s="229"/>
      <c r="E20" s="229"/>
      <c r="F20" s="229"/>
      <c r="G20" s="229"/>
      <c r="H20" s="229"/>
      <c r="I20" s="1">
        <v>14</v>
      </c>
      <c r="J20" s="134">
        <f>IF(J18&gt;J13,J18-J13,0)</f>
        <v>0</v>
      </c>
      <c r="K20" s="130">
        <f>IF(K18&gt;K13,K18-K13,0)</f>
        <v>0</v>
      </c>
    </row>
    <row r="21" spans="1:11" ht="12.75">
      <c r="A21" s="234" t="s">
        <v>133</v>
      </c>
      <c r="B21" s="245"/>
      <c r="C21" s="245"/>
      <c r="D21" s="245"/>
      <c r="E21" s="245"/>
      <c r="F21" s="245"/>
      <c r="G21" s="245"/>
      <c r="H21" s="245"/>
      <c r="I21" s="273"/>
      <c r="J21" s="273"/>
      <c r="K21" s="274"/>
    </row>
    <row r="22" spans="1:11" ht="12.75">
      <c r="A22" s="222" t="s">
        <v>279</v>
      </c>
      <c r="B22" s="223"/>
      <c r="C22" s="223"/>
      <c r="D22" s="223"/>
      <c r="E22" s="223"/>
      <c r="F22" s="223"/>
      <c r="G22" s="223"/>
      <c r="H22" s="223"/>
      <c r="I22" s="1">
        <v>15</v>
      </c>
      <c r="J22" s="5">
        <v>14000000</v>
      </c>
      <c r="K22" s="7">
        <v>8000000</v>
      </c>
    </row>
    <row r="23" spans="1:11" ht="12.75">
      <c r="A23" s="222" t="s">
        <v>278</v>
      </c>
      <c r="B23" s="223"/>
      <c r="C23" s="223"/>
      <c r="D23" s="223"/>
      <c r="E23" s="223"/>
      <c r="F23" s="223"/>
      <c r="G23" s="223"/>
      <c r="H23" s="223"/>
      <c r="I23" s="1">
        <v>16</v>
      </c>
      <c r="J23" s="5"/>
      <c r="K23" s="7"/>
    </row>
    <row r="24" spans="1:11" ht="12.75">
      <c r="A24" s="222" t="s">
        <v>277</v>
      </c>
      <c r="B24" s="223"/>
      <c r="C24" s="223"/>
      <c r="D24" s="223"/>
      <c r="E24" s="223"/>
      <c r="F24" s="223"/>
      <c r="G24" s="223"/>
      <c r="H24" s="223"/>
      <c r="I24" s="1">
        <v>17</v>
      </c>
      <c r="J24" s="5">
        <v>13000000</v>
      </c>
      <c r="K24" s="7">
        <v>51000000</v>
      </c>
    </row>
    <row r="25" spans="1:11" ht="12.75">
      <c r="A25" s="222" t="s">
        <v>276</v>
      </c>
      <c r="B25" s="223"/>
      <c r="C25" s="223"/>
      <c r="D25" s="223"/>
      <c r="E25" s="223"/>
      <c r="F25" s="223"/>
      <c r="G25" s="223"/>
      <c r="H25" s="223"/>
      <c r="I25" s="1">
        <v>18</v>
      </c>
      <c r="J25" s="5"/>
      <c r="K25" s="7">
        <v>121000000</v>
      </c>
    </row>
    <row r="26" spans="1:11" ht="12.75">
      <c r="A26" s="222" t="s">
        <v>275</v>
      </c>
      <c r="B26" s="223"/>
      <c r="C26" s="223"/>
      <c r="D26" s="223"/>
      <c r="E26" s="223"/>
      <c r="F26" s="223"/>
      <c r="G26" s="223"/>
      <c r="H26" s="223"/>
      <c r="I26" s="1">
        <v>19</v>
      </c>
      <c r="J26" s="5">
        <v>43000000</v>
      </c>
      <c r="K26" s="7"/>
    </row>
    <row r="27" spans="1:11" ht="12.75">
      <c r="A27" s="228" t="s">
        <v>280</v>
      </c>
      <c r="B27" s="229"/>
      <c r="C27" s="229"/>
      <c r="D27" s="229"/>
      <c r="E27" s="229"/>
      <c r="F27" s="229"/>
      <c r="G27" s="229"/>
      <c r="H27" s="229"/>
      <c r="I27" s="1">
        <v>20</v>
      </c>
      <c r="J27" s="134">
        <f>SUM(J22:J26)</f>
        <v>70000000</v>
      </c>
      <c r="K27" s="130">
        <f>SUM(K22:K26)</f>
        <v>180000000</v>
      </c>
    </row>
    <row r="28" spans="1:11" ht="12.75">
      <c r="A28" s="222" t="s">
        <v>281</v>
      </c>
      <c r="B28" s="223"/>
      <c r="C28" s="223"/>
      <c r="D28" s="223"/>
      <c r="E28" s="223"/>
      <c r="F28" s="223"/>
      <c r="G28" s="223"/>
      <c r="H28" s="223"/>
      <c r="I28" s="1">
        <v>21</v>
      </c>
      <c r="J28" s="5">
        <v>1348000000</v>
      </c>
      <c r="K28" s="7">
        <v>1404000000</v>
      </c>
    </row>
    <row r="29" spans="1:11" ht="12.75">
      <c r="A29" s="222" t="s">
        <v>282</v>
      </c>
      <c r="B29" s="223"/>
      <c r="C29" s="223"/>
      <c r="D29" s="223"/>
      <c r="E29" s="223"/>
      <c r="F29" s="223"/>
      <c r="G29" s="223"/>
      <c r="H29" s="223"/>
      <c r="I29" s="1">
        <v>22</v>
      </c>
      <c r="J29" s="5"/>
      <c r="K29" s="7">
        <v>415000000</v>
      </c>
    </row>
    <row r="30" spans="1:11" ht="12.75">
      <c r="A30" s="222" t="s">
        <v>283</v>
      </c>
      <c r="B30" s="223"/>
      <c r="C30" s="223"/>
      <c r="D30" s="223"/>
      <c r="E30" s="223"/>
      <c r="F30" s="223"/>
      <c r="G30" s="223"/>
      <c r="H30" s="223"/>
      <c r="I30" s="1">
        <v>23</v>
      </c>
      <c r="J30" s="5">
        <v>186000000</v>
      </c>
      <c r="K30" s="7">
        <v>250000000</v>
      </c>
    </row>
    <row r="31" spans="1:11" ht="12.75">
      <c r="A31" s="228" t="s">
        <v>284</v>
      </c>
      <c r="B31" s="229"/>
      <c r="C31" s="229"/>
      <c r="D31" s="229"/>
      <c r="E31" s="229"/>
      <c r="F31" s="229"/>
      <c r="G31" s="229"/>
      <c r="H31" s="229"/>
      <c r="I31" s="1">
        <v>24</v>
      </c>
      <c r="J31" s="134">
        <f>SUM(J28:J30)</f>
        <v>1534000000</v>
      </c>
      <c r="K31" s="130">
        <f>SUM(K28:K30)</f>
        <v>2069000000</v>
      </c>
    </row>
    <row r="32" spans="1:11" ht="12.75">
      <c r="A32" s="228" t="s">
        <v>134</v>
      </c>
      <c r="B32" s="229"/>
      <c r="C32" s="229"/>
      <c r="D32" s="229"/>
      <c r="E32" s="229"/>
      <c r="F32" s="229"/>
      <c r="G32" s="229"/>
      <c r="H32" s="229"/>
      <c r="I32" s="1">
        <v>25</v>
      </c>
      <c r="J32" s="134">
        <f>IF(J27&gt;J31,J27-J31,0)</f>
        <v>0</v>
      </c>
      <c r="K32" s="130">
        <f>IF(K27&gt;K31,K27-K31,0)</f>
        <v>0</v>
      </c>
    </row>
    <row r="33" spans="1:11" ht="12.75">
      <c r="A33" s="228" t="s">
        <v>135</v>
      </c>
      <c r="B33" s="229"/>
      <c r="C33" s="229"/>
      <c r="D33" s="229"/>
      <c r="E33" s="229"/>
      <c r="F33" s="229"/>
      <c r="G33" s="229"/>
      <c r="H33" s="229"/>
      <c r="I33" s="1">
        <v>26</v>
      </c>
      <c r="J33" s="134">
        <f>IF(J31&gt;J27,J31-J27,0)</f>
        <v>1464000000</v>
      </c>
      <c r="K33" s="130">
        <f>IF(K31&gt;K27,K31-K27,0)</f>
        <v>1889000000</v>
      </c>
    </row>
    <row r="34" spans="1:11" ht="12.75">
      <c r="A34" s="234" t="s">
        <v>136</v>
      </c>
      <c r="B34" s="245"/>
      <c r="C34" s="245"/>
      <c r="D34" s="245"/>
      <c r="E34" s="245"/>
      <c r="F34" s="245"/>
      <c r="G34" s="245"/>
      <c r="H34" s="245"/>
      <c r="I34" s="273"/>
      <c r="J34" s="273"/>
      <c r="K34" s="274"/>
    </row>
    <row r="35" spans="1:11" ht="12.75">
      <c r="A35" s="222" t="s">
        <v>285</v>
      </c>
      <c r="B35" s="223"/>
      <c r="C35" s="223"/>
      <c r="D35" s="223"/>
      <c r="E35" s="223"/>
      <c r="F35" s="223"/>
      <c r="G35" s="223"/>
      <c r="H35" s="223"/>
      <c r="I35" s="1">
        <v>27</v>
      </c>
      <c r="J35" s="5"/>
      <c r="K35" s="7"/>
    </row>
    <row r="36" spans="1:11" ht="12.75">
      <c r="A36" s="222" t="s">
        <v>286</v>
      </c>
      <c r="B36" s="223"/>
      <c r="C36" s="223"/>
      <c r="D36" s="223"/>
      <c r="E36" s="223"/>
      <c r="F36" s="223"/>
      <c r="G36" s="223"/>
      <c r="H36" s="223"/>
      <c r="I36" s="1">
        <v>28</v>
      </c>
      <c r="J36" s="5">
        <v>10389000000</v>
      </c>
      <c r="K36" s="7">
        <v>14998000000</v>
      </c>
    </row>
    <row r="37" spans="1:11" ht="12.75">
      <c r="A37" s="222" t="s">
        <v>287</v>
      </c>
      <c r="B37" s="223"/>
      <c r="C37" s="223"/>
      <c r="D37" s="223"/>
      <c r="E37" s="223"/>
      <c r="F37" s="223"/>
      <c r="G37" s="223"/>
      <c r="H37" s="223"/>
      <c r="I37" s="1">
        <v>29</v>
      </c>
      <c r="J37" s="5"/>
      <c r="K37" s="7"/>
    </row>
    <row r="38" spans="1:11" ht="12.75">
      <c r="A38" s="228" t="s">
        <v>288</v>
      </c>
      <c r="B38" s="229"/>
      <c r="C38" s="229"/>
      <c r="D38" s="229"/>
      <c r="E38" s="229"/>
      <c r="F38" s="229"/>
      <c r="G38" s="229"/>
      <c r="H38" s="229"/>
      <c r="I38" s="1">
        <v>30</v>
      </c>
      <c r="J38" s="134">
        <f>SUM(J35:J37)</f>
        <v>10389000000</v>
      </c>
      <c r="K38" s="130">
        <f>SUM(K35:K37)</f>
        <v>14998000000</v>
      </c>
    </row>
    <row r="39" spans="1:11" ht="12.75">
      <c r="A39" s="222" t="s">
        <v>289</v>
      </c>
      <c r="B39" s="223"/>
      <c r="C39" s="223"/>
      <c r="D39" s="223"/>
      <c r="E39" s="223"/>
      <c r="F39" s="223"/>
      <c r="G39" s="223"/>
      <c r="H39" s="223"/>
      <c r="I39" s="1">
        <v>31</v>
      </c>
      <c r="J39" s="5">
        <v>11457000000</v>
      </c>
      <c r="K39" s="7">
        <v>14709000000</v>
      </c>
    </row>
    <row r="40" spans="1:11" ht="12.75">
      <c r="A40" s="222" t="s">
        <v>137</v>
      </c>
      <c r="B40" s="223"/>
      <c r="C40" s="223"/>
      <c r="D40" s="223"/>
      <c r="E40" s="223"/>
      <c r="F40" s="223"/>
      <c r="G40" s="223"/>
      <c r="H40" s="223"/>
      <c r="I40" s="1">
        <v>32</v>
      </c>
      <c r="J40" s="5">
        <v>152000000</v>
      </c>
      <c r="K40" s="7">
        <v>812000000</v>
      </c>
    </row>
    <row r="41" spans="1:11" ht="12.75">
      <c r="A41" s="222" t="s">
        <v>290</v>
      </c>
      <c r="B41" s="223"/>
      <c r="C41" s="223"/>
      <c r="D41" s="223"/>
      <c r="E41" s="223"/>
      <c r="F41" s="223"/>
      <c r="G41" s="223"/>
      <c r="H41" s="223"/>
      <c r="I41" s="1">
        <v>33</v>
      </c>
      <c r="J41" s="5"/>
      <c r="K41" s="7"/>
    </row>
    <row r="42" spans="1:11" ht="12.75">
      <c r="A42" s="222" t="s">
        <v>291</v>
      </c>
      <c r="B42" s="223"/>
      <c r="C42" s="223"/>
      <c r="D42" s="223"/>
      <c r="E42" s="223"/>
      <c r="F42" s="223"/>
      <c r="G42" s="223"/>
      <c r="H42" s="223"/>
      <c r="I42" s="1">
        <v>34</v>
      </c>
      <c r="J42" s="5"/>
      <c r="K42" s="7"/>
    </row>
    <row r="43" spans="1:11" ht="12.75">
      <c r="A43" s="222" t="s">
        <v>292</v>
      </c>
      <c r="B43" s="223"/>
      <c r="C43" s="223"/>
      <c r="D43" s="223"/>
      <c r="E43" s="223"/>
      <c r="F43" s="223"/>
      <c r="G43" s="223"/>
      <c r="H43" s="223"/>
      <c r="I43" s="1">
        <v>35</v>
      </c>
      <c r="J43" s="5">
        <v>103000000</v>
      </c>
      <c r="K43" s="7">
        <v>27000000</v>
      </c>
    </row>
    <row r="44" spans="1:11" ht="12.75">
      <c r="A44" s="228" t="s">
        <v>293</v>
      </c>
      <c r="B44" s="229"/>
      <c r="C44" s="229"/>
      <c r="D44" s="229"/>
      <c r="E44" s="229"/>
      <c r="F44" s="229"/>
      <c r="G44" s="229"/>
      <c r="H44" s="229"/>
      <c r="I44" s="1">
        <v>36</v>
      </c>
      <c r="J44" s="134">
        <f>SUM(J39:J43)</f>
        <v>11712000000</v>
      </c>
      <c r="K44" s="130">
        <f>SUM(K39:K43)</f>
        <v>15548000000</v>
      </c>
    </row>
    <row r="45" spans="1:11" ht="12.75">
      <c r="A45" s="228" t="s">
        <v>138</v>
      </c>
      <c r="B45" s="229"/>
      <c r="C45" s="229"/>
      <c r="D45" s="229"/>
      <c r="E45" s="229"/>
      <c r="F45" s="229"/>
      <c r="G45" s="229"/>
      <c r="H45" s="229"/>
      <c r="I45" s="1">
        <v>37</v>
      </c>
      <c r="J45" s="58">
        <f>IF(J38&gt;J44,J38-J44,0)</f>
        <v>0</v>
      </c>
      <c r="K45" s="49">
        <f>IF(K38&gt;K44,K38-K44,0)</f>
        <v>0</v>
      </c>
    </row>
    <row r="46" spans="1:11" ht="12.75">
      <c r="A46" s="228" t="s">
        <v>139</v>
      </c>
      <c r="B46" s="229"/>
      <c r="C46" s="229"/>
      <c r="D46" s="229"/>
      <c r="E46" s="229"/>
      <c r="F46" s="229"/>
      <c r="G46" s="229"/>
      <c r="H46" s="229"/>
      <c r="I46" s="1">
        <v>38</v>
      </c>
      <c r="J46" s="58">
        <f>IF(J44&gt;J38,J44-J38,0)</f>
        <v>1323000000</v>
      </c>
      <c r="K46" s="49">
        <f>IF(K44&gt;K38,K44-K38,0)</f>
        <v>550000000</v>
      </c>
    </row>
    <row r="47" spans="1:11" ht="12.75">
      <c r="A47" s="222" t="s">
        <v>140</v>
      </c>
      <c r="B47" s="223"/>
      <c r="C47" s="223"/>
      <c r="D47" s="223"/>
      <c r="E47" s="223"/>
      <c r="F47" s="223"/>
      <c r="G47" s="223"/>
      <c r="H47" s="223"/>
      <c r="I47" s="1">
        <v>39</v>
      </c>
      <c r="J47" s="58">
        <f>IF(J19-J20+J32-J33+J45-J46&gt;0,J19-J20+J32-J33+J45-J46,0)</f>
        <v>0</v>
      </c>
      <c r="K47" s="49">
        <f>IF(K19-K20+K32-K33+K45-K46&gt;0,K19-K20+K32-K33+K45-K46,0)</f>
        <v>0</v>
      </c>
    </row>
    <row r="48" spans="1:11" ht="12.75">
      <c r="A48" s="222" t="s">
        <v>141</v>
      </c>
      <c r="B48" s="223"/>
      <c r="C48" s="223"/>
      <c r="D48" s="223"/>
      <c r="E48" s="223"/>
      <c r="F48" s="223"/>
      <c r="G48" s="223"/>
      <c r="H48" s="223"/>
      <c r="I48" s="1">
        <v>40</v>
      </c>
      <c r="J48" s="58">
        <f>IF(J20-J19+J33-J32+J46-J45&gt;0,J20-J19+J33-J32+J46-J45,0)</f>
        <v>136000000</v>
      </c>
      <c r="K48" s="49">
        <f>IF(K20-K19+K33-K32+K46-K45&gt;0,K20-K19+K33-K32+K46-K45,0)</f>
        <v>29000000</v>
      </c>
    </row>
    <row r="49" spans="1:11" ht="12.75">
      <c r="A49" s="222" t="s">
        <v>142</v>
      </c>
      <c r="B49" s="223"/>
      <c r="C49" s="223"/>
      <c r="D49" s="223"/>
      <c r="E49" s="223"/>
      <c r="F49" s="223"/>
      <c r="G49" s="223"/>
      <c r="H49" s="223"/>
      <c r="I49" s="1">
        <v>41</v>
      </c>
      <c r="J49" s="5">
        <v>500000000</v>
      </c>
      <c r="K49" s="7">
        <v>364000000</v>
      </c>
    </row>
    <row r="50" spans="1:11" ht="12.75">
      <c r="A50" s="222" t="s">
        <v>143</v>
      </c>
      <c r="B50" s="223"/>
      <c r="C50" s="223"/>
      <c r="D50" s="223"/>
      <c r="E50" s="223"/>
      <c r="F50" s="223"/>
      <c r="G50" s="223"/>
      <c r="H50" s="223"/>
      <c r="I50" s="1">
        <v>42</v>
      </c>
      <c r="J50" s="5">
        <f>J47</f>
        <v>0</v>
      </c>
      <c r="K50" s="7">
        <f>K47</f>
        <v>0</v>
      </c>
    </row>
    <row r="51" spans="1:11" ht="12.75">
      <c r="A51" s="222" t="s">
        <v>144</v>
      </c>
      <c r="B51" s="223"/>
      <c r="C51" s="223"/>
      <c r="D51" s="223"/>
      <c r="E51" s="223"/>
      <c r="F51" s="223"/>
      <c r="G51" s="223"/>
      <c r="H51" s="223"/>
      <c r="I51" s="1">
        <v>43</v>
      </c>
      <c r="J51" s="135">
        <f>J48</f>
        <v>136000000</v>
      </c>
      <c r="K51" s="131">
        <f>K48</f>
        <v>29000000</v>
      </c>
    </row>
    <row r="52" spans="1:11" ht="12.75">
      <c r="A52" s="250" t="s">
        <v>145</v>
      </c>
      <c r="B52" s="251"/>
      <c r="C52" s="251"/>
      <c r="D52" s="251"/>
      <c r="E52" s="251"/>
      <c r="F52" s="251"/>
      <c r="G52" s="251"/>
      <c r="H52" s="251"/>
      <c r="I52" s="4">
        <v>44</v>
      </c>
      <c r="J52" s="136">
        <f>J49+J50-J51</f>
        <v>364000000</v>
      </c>
      <c r="K52" s="137">
        <f>K49+K50-K51</f>
        <v>335000000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1">
    <dataValidation allowBlank="1" sqref="J7:K20 J22:K33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M17" sqref="M17"/>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8" t="s">
        <v>294</v>
      </c>
      <c r="B1" s="278"/>
      <c r="C1" s="278"/>
      <c r="D1" s="278"/>
      <c r="E1" s="278"/>
      <c r="F1" s="278"/>
      <c r="G1" s="278"/>
      <c r="H1" s="278"/>
      <c r="I1" s="278"/>
      <c r="J1" s="278"/>
      <c r="K1" s="278"/>
    </row>
    <row r="2" spans="1:11" ht="12.75" customHeight="1">
      <c r="A2" s="282" t="s">
        <v>0</v>
      </c>
      <c r="B2" s="282"/>
      <c r="C2" s="282"/>
      <c r="D2" s="282"/>
      <c r="E2" s="282"/>
      <c r="F2" s="282"/>
      <c r="G2" s="282"/>
      <c r="H2" s="282"/>
      <c r="I2" s="282"/>
      <c r="J2" s="282"/>
      <c r="K2" s="282"/>
    </row>
    <row r="3" spans="1:11" ht="12.75">
      <c r="A3" s="281" t="s">
        <v>1</v>
      </c>
      <c r="B3" s="281"/>
      <c r="C3" s="281"/>
      <c r="D3" s="281"/>
      <c r="E3" s="281"/>
      <c r="F3" s="281"/>
      <c r="G3" s="281"/>
      <c r="H3" s="281"/>
      <c r="I3" s="281"/>
      <c r="J3" s="281"/>
      <c r="K3" s="281"/>
    </row>
    <row r="4" spans="1:11" ht="24">
      <c r="A4" s="280" t="s">
        <v>296</v>
      </c>
      <c r="B4" s="280"/>
      <c r="C4" s="280"/>
      <c r="D4" s="280"/>
      <c r="E4" s="280"/>
      <c r="F4" s="280"/>
      <c r="G4" s="280"/>
      <c r="H4" s="280"/>
      <c r="I4" s="60" t="s">
        <v>93</v>
      </c>
      <c r="J4" s="61" t="s">
        <v>94</v>
      </c>
      <c r="K4" s="61" t="s">
        <v>95</v>
      </c>
    </row>
    <row r="5" spans="1:11" ht="12.75">
      <c r="A5" s="283">
        <v>1</v>
      </c>
      <c r="B5" s="283"/>
      <c r="C5" s="283"/>
      <c r="D5" s="283"/>
      <c r="E5" s="283"/>
      <c r="F5" s="283"/>
      <c r="G5" s="283"/>
      <c r="H5" s="283"/>
      <c r="I5" s="66">
        <v>2</v>
      </c>
      <c r="J5" s="67" t="s">
        <v>5</v>
      </c>
      <c r="K5" s="67" t="s">
        <v>6</v>
      </c>
    </row>
    <row r="6" spans="1:11" ht="12.75">
      <c r="A6" s="234" t="s">
        <v>127</v>
      </c>
      <c r="B6" s="245"/>
      <c r="C6" s="245"/>
      <c r="D6" s="245"/>
      <c r="E6" s="245"/>
      <c r="F6" s="245"/>
      <c r="G6" s="245"/>
      <c r="H6" s="245"/>
      <c r="I6" s="273"/>
      <c r="J6" s="273"/>
      <c r="K6" s="274"/>
    </row>
    <row r="7" spans="1:11" ht="12.75">
      <c r="A7" s="222" t="s">
        <v>295</v>
      </c>
      <c r="B7" s="223"/>
      <c r="C7" s="223"/>
      <c r="D7" s="223"/>
      <c r="E7" s="223"/>
      <c r="F7" s="223"/>
      <c r="G7" s="223"/>
      <c r="H7" s="223"/>
      <c r="I7" s="1">
        <v>1</v>
      </c>
      <c r="J7" s="5"/>
      <c r="K7" s="7"/>
    </row>
    <row r="8" spans="1:11" ht="12.75">
      <c r="A8" s="222" t="s">
        <v>297</v>
      </c>
      <c r="B8" s="223"/>
      <c r="C8" s="223"/>
      <c r="D8" s="223"/>
      <c r="E8" s="223"/>
      <c r="F8" s="223"/>
      <c r="G8" s="223"/>
      <c r="H8" s="223"/>
      <c r="I8" s="1">
        <v>2</v>
      </c>
      <c r="J8" s="5"/>
      <c r="K8" s="7"/>
    </row>
    <row r="9" spans="1:11" ht="12.75">
      <c r="A9" s="222" t="s">
        <v>298</v>
      </c>
      <c r="B9" s="223"/>
      <c r="C9" s="223"/>
      <c r="D9" s="223"/>
      <c r="E9" s="223"/>
      <c r="F9" s="223"/>
      <c r="G9" s="223"/>
      <c r="H9" s="223"/>
      <c r="I9" s="1">
        <v>3</v>
      </c>
      <c r="J9" s="5"/>
      <c r="K9" s="7"/>
    </row>
    <row r="10" spans="1:11" ht="12.75">
      <c r="A10" s="222" t="s">
        <v>299</v>
      </c>
      <c r="B10" s="223"/>
      <c r="C10" s="223"/>
      <c r="D10" s="223"/>
      <c r="E10" s="223"/>
      <c r="F10" s="223"/>
      <c r="G10" s="223"/>
      <c r="H10" s="223"/>
      <c r="I10" s="1">
        <v>4</v>
      </c>
      <c r="J10" s="5"/>
      <c r="K10" s="7"/>
    </row>
    <row r="11" spans="1:11" ht="12.75">
      <c r="A11" s="222" t="s">
        <v>300</v>
      </c>
      <c r="B11" s="223"/>
      <c r="C11" s="223"/>
      <c r="D11" s="223"/>
      <c r="E11" s="223"/>
      <c r="F11" s="223"/>
      <c r="G11" s="223"/>
      <c r="H11" s="223"/>
      <c r="I11" s="1">
        <v>5</v>
      </c>
      <c r="J11" s="5"/>
      <c r="K11" s="7"/>
    </row>
    <row r="12" spans="1:11" ht="12.75">
      <c r="A12" s="228" t="s">
        <v>301</v>
      </c>
      <c r="B12" s="229"/>
      <c r="C12" s="229"/>
      <c r="D12" s="229"/>
      <c r="E12" s="229"/>
      <c r="F12" s="229"/>
      <c r="G12" s="229"/>
      <c r="H12" s="229"/>
      <c r="I12" s="1">
        <v>6</v>
      </c>
      <c r="J12" s="58">
        <f>SUM(J7:J11)</f>
        <v>0</v>
      </c>
      <c r="K12" s="49">
        <f>SUM(K7:K11)</f>
        <v>0</v>
      </c>
    </row>
    <row r="13" spans="1:11" ht="12.75">
      <c r="A13" s="222" t="s">
        <v>302</v>
      </c>
      <c r="B13" s="223"/>
      <c r="C13" s="223"/>
      <c r="D13" s="223"/>
      <c r="E13" s="223"/>
      <c r="F13" s="223"/>
      <c r="G13" s="223"/>
      <c r="H13" s="223"/>
      <c r="I13" s="1">
        <v>7</v>
      </c>
      <c r="J13" s="5"/>
      <c r="K13" s="7"/>
    </row>
    <row r="14" spans="1:11" ht="12.75">
      <c r="A14" s="222" t="s">
        <v>303</v>
      </c>
      <c r="B14" s="223"/>
      <c r="C14" s="223"/>
      <c r="D14" s="223"/>
      <c r="E14" s="223"/>
      <c r="F14" s="223"/>
      <c r="G14" s="223"/>
      <c r="H14" s="223"/>
      <c r="I14" s="1">
        <v>8</v>
      </c>
      <c r="J14" s="5"/>
      <c r="K14" s="7"/>
    </row>
    <row r="15" spans="1:11" ht="12.75">
      <c r="A15" s="222" t="s">
        <v>304</v>
      </c>
      <c r="B15" s="223"/>
      <c r="C15" s="223"/>
      <c r="D15" s="223"/>
      <c r="E15" s="223"/>
      <c r="F15" s="223"/>
      <c r="G15" s="223"/>
      <c r="H15" s="223"/>
      <c r="I15" s="1">
        <v>9</v>
      </c>
      <c r="J15" s="5"/>
      <c r="K15" s="7"/>
    </row>
    <row r="16" spans="1:11" ht="12.75">
      <c r="A16" s="222" t="s">
        <v>305</v>
      </c>
      <c r="B16" s="223"/>
      <c r="C16" s="223"/>
      <c r="D16" s="223"/>
      <c r="E16" s="223"/>
      <c r="F16" s="223"/>
      <c r="G16" s="223"/>
      <c r="H16" s="223"/>
      <c r="I16" s="1">
        <v>10</v>
      </c>
      <c r="J16" s="5"/>
      <c r="K16" s="7"/>
    </row>
    <row r="17" spans="1:11" ht="12.75">
      <c r="A17" s="222" t="s">
        <v>306</v>
      </c>
      <c r="B17" s="223"/>
      <c r="C17" s="223"/>
      <c r="D17" s="223"/>
      <c r="E17" s="223"/>
      <c r="F17" s="223"/>
      <c r="G17" s="223"/>
      <c r="H17" s="223"/>
      <c r="I17" s="1">
        <v>11</v>
      </c>
      <c r="J17" s="5"/>
      <c r="K17" s="7"/>
    </row>
    <row r="18" spans="1:11" ht="12.75">
      <c r="A18" s="222" t="s">
        <v>307</v>
      </c>
      <c r="B18" s="223"/>
      <c r="C18" s="223"/>
      <c r="D18" s="223"/>
      <c r="E18" s="223"/>
      <c r="F18" s="223"/>
      <c r="G18" s="223"/>
      <c r="H18" s="223"/>
      <c r="I18" s="1">
        <v>12</v>
      </c>
      <c r="J18" s="5"/>
      <c r="K18" s="7"/>
    </row>
    <row r="19" spans="1:11" ht="12.75">
      <c r="A19" s="228" t="s">
        <v>308</v>
      </c>
      <c r="B19" s="229"/>
      <c r="C19" s="229"/>
      <c r="D19" s="229"/>
      <c r="E19" s="229"/>
      <c r="F19" s="229"/>
      <c r="G19" s="229"/>
      <c r="H19" s="229"/>
      <c r="I19" s="1">
        <v>13</v>
      </c>
      <c r="J19" s="58">
        <f>SUM(J13:J18)</f>
        <v>0</v>
      </c>
      <c r="K19" s="49">
        <f>SUM(K13:K18)</f>
        <v>0</v>
      </c>
    </row>
    <row r="20" spans="1:11" ht="12.75">
      <c r="A20" s="228" t="s">
        <v>309</v>
      </c>
      <c r="B20" s="284"/>
      <c r="C20" s="284"/>
      <c r="D20" s="284"/>
      <c r="E20" s="284"/>
      <c r="F20" s="284"/>
      <c r="G20" s="284"/>
      <c r="H20" s="285"/>
      <c r="I20" s="1">
        <v>14</v>
      </c>
      <c r="J20" s="58">
        <f>IF(J12&gt;J19,J12-J19,0)</f>
        <v>0</v>
      </c>
      <c r="K20" s="49">
        <f>IF(K12&gt;K19,K12-K19,0)</f>
        <v>0</v>
      </c>
    </row>
    <row r="21" spans="1:11" ht="12.75">
      <c r="A21" s="231" t="s">
        <v>310</v>
      </c>
      <c r="B21" s="286"/>
      <c r="C21" s="286"/>
      <c r="D21" s="286"/>
      <c r="E21" s="286"/>
      <c r="F21" s="286"/>
      <c r="G21" s="286"/>
      <c r="H21" s="287"/>
      <c r="I21" s="1">
        <v>15</v>
      </c>
      <c r="J21" s="58">
        <f>IF(J19&gt;J12,J19-J12,0)</f>
        <v>0</v>
      </c>
      <c r="K21" s="49">
        <f>IF(K19&gt;K12,K19-K12,0)</f>
        <v>0</v>
      </c>
    </row>
    <row r="22" spans="1:11" ht="12.75">
      <c r="A22" s="234" t="s">
        <v>311</v>
      </c>
      <c r="B22" s="245"/>
      <c r="C22" s="245"/>
      <c r="D22" s="245"/>
      <c r="E22" s="245"/>
      <c r="F22" s="245"/>
      <c r="G22" s="245"/>
      <c r="H22" s="245"/>
      <c r="I22" s="273"/>
      <c r="J22" s="273"/>
      <c r="K22" s="274"/>
    </row>
    <row r="23" spans="1:11" ht="12.75">
      <c r="A23" s="222" t="s">
        <v>312</v>
      </c>
      <c r="B23" s="223"/>
      <c r="C23" s="223"/>
      <c r="D23" s="223"/>
      <c r="E23" s="223"/>
      <c r="F23" s="223"/>
      <c r="G23" s="223"/>
      <c r="H23" s="223"/>
      <c r="I23" s="1">
        <v>16</v>
      </c>
      <c r="J23" s="5"/>
      <c r="K23" s="7"/>
    </row>
    <row r="24" spans="1:11" ht="12.75">
      <c r="A24" s="222" t="s">
        <v>313</v>
      </c>
      <c r="B24" s="223"/>
      <c r="C24" s="223"/>
      <c r="D24" s="223"/>
      <c r="E24" s="223"/>
      <c r="F24" s="223"/>
      <c r="G24" s="223"/>
      <c r="H24" s="223"/>
      <c r="I24" s="1">
        <v>17</v>
      </c>
      <c r="J24" s="5"/>
      <c r="K24" s="7"/>
    </row>
    <row r="25" spans="1:11" ht="12.75">
      <c r="A25" s="222" t="s">
        <v>314</v>
      </c>
      <c r="B25" s="223"/>
      <c r="C25" s="223"/>
      <c r="D25" s="223"/>
      <c r="E25" s="223"/>
      <c r="F25" s="223"/>
      <c r="G25" s="223"/>
      <c r="H25" s="223"/>
      <c r="I25" s="1">
        <v>18</v>
      </c>
      <c r="J25" s="5"/>
      <c r="K25" s="7"/>
    </row>
    <row r="26" spans="1:11" ht="12.75">
      <c r="A26" s="222" t="s">
        <v>315</v>
      </c>
      <c r="B26" s="223"/>
      <c r="C26" s="223"/>
      <c r="D26" s="223"/>
      <c r="E26" s="223"/>
      <c r="F26" s="223"/>
      <c r="G26" s="223"/>
      <c r="H26" s="223"/>
      <c r="I26" s="1">
        <v>19</v>
      </c>
      <c r="J26" s="5"/>
      <c r="K26" s="7"/>
    </row>
    <row r="27" spans="1:11" ht="12.75">
      <c r="A27" s="222" t="s">
        <v>316</v>
      </c>
      <c r="B27" s="223"/>
      <c r="C27" s="223"/>
      <c r="D27" s="223"/>
      <c r="E27" s="223"/>
      <c r="F27" s="223"/>
      <c r="G27" s="223"/>
      <c r="H27" s="223"/>
      <c r="I27" s="1">
        <v>20</v>
      </c>
      <c r="J27" s="5"/>
      <c r="K27" s="7"/>
    </row>
    <row r="28" spans="1:11" ht="12.75">
      <c r="A28" s="228" t="s">
        <v>317</v>
      </c>
      <c r="B28" s="229"/>
      <c r="C28" s="229"/>
      <c r="D28" s="229"/>
      <c r="E28" s="229"/>
      <c r="F28" s="229"/>
      <c r="G28" s="229"/>
      <c r="H28" s="229"/>
      <c r="I28" s="1">
        <v>21</v>
      </c>
      <c r="J28" s="58">
        <f>SUM(J23:J27)</f>
        <v>0</v>
      </c>
      <c r="K28" s="49">
        <f>SUM(K23:K27)</f>
        <v>0</v>
      </c>
    </row>
    <row r="29" spans="1:11" ht="12.75">
      <c r="A29" s="222" t="s">
        <v>318</v>
      </c>
      <c r="B29" s="223"/>
      <c r="C29" s="223"/>
      <c r="D29" s="223"/>
      <c r="E29" s="223"/>
      <c r="F29" s="223"/>
      <c r="G29" s="223"/>
      <c r="H29" s="223"/>
      <c r="I29" s="1">
        <v>22</v>
      </c>
      <c r="J29" s="5"/>
      <c r="K29" s="7"/>
    </row>
    <row r="30" spans="1:11" ht="12.75">
      <c r="A30" s="222" t="s">
        <v>319</v>
      </c>
      <c r="B30" s="223"/>
      <c r="C30" s="223"/>
      <c r="D30" s="223"/>
      <c r="E30" s="223"/>
      <c r="F30" s="223"/>
      <c r="G30" s="223"/>
      <c r="H30" s="223"/>
      <c r="I30" s="1">
        <v>23</v>
      </c>
      <c r="J30" s="5"/>
      <c r="K30" s="7"/>
    </row>
    <row r="31" spans="1:11" ht="12.75">
      <c r="A31" s="222" t="s">
        <v>320</v>
      </c>
      <c r="B31" s="223"/>
      <c r="C31" s="223"/>
      <c r="D31" s="223"/>
      <c r="E31" s="223"/>
      <c r="F31" s="223"/>
      <c r="G31" s="223"/>
      <c r="H31" s="223"/>
      <c r="I31" s="1">
        <v>24</v>
      </c>
      <c r="J31" s="5"/>
      <c r="K31" s="7"/>
    </row>
    <row r="32" spans="1:11" ht="12.75">
      <c r="A32" s="228" t="s">
        <v>321</v>
      </c>
      <c r="B32" s="229"/>
      <c r="C32" s="229"/>
      <c r="D32" s="229"/>
      <c r="E32" s="229"/>
      <c r="F32" s="229"/>
      <c r="G32" s="229"/>
      <c r="H32" s="229"/>
      <c r="I32" s="1">
        <v>25</v>
      </c>
      <c r="J32" s="58">
        <f>SUM(J29:J31)</f>
        <v>0</v>
      </c>
      <c r="K32" s="49">
        <f>SUM(K29:K31)</f>
        <v>0</v>
      </c>
    </row>
    <row r="33" spans="1:11" ht="12.75">
      <c r="A33" s="228" t="s">
        <v>322</v>
      </c>
      <c r="B33" s="229"/>
      <c r="C33" s="229"/>
      <c r="D33" s="229"/>
      <c r="E33" s="229"/>
      <c r="F33" s="229"/>
      <c r="G33" s="229"/>
      <c r="H33" s="229"/>
      <c r="I33" s="1">
        <v>26</v>
      </c>
      <c r="J33" s="58">
        <f>IF(J28&gt;J32,J28-J32,0)</f>
        <v>0</v>
      </c>
      <c r="K33" s="49">
        <f>IF(K28&gt;K32,K28-K32,0)</f>
        <v>0</v>
      </c>
    </row>
    <row r="34" spans="1:11" ht="12.75">
      <c r="A34" s="228" t="s">
        <v>323</v>
      </c>
      <c r="B34" s="229"/>
      <c r="C34" s="229"/>
      <c r="D34" s="229"/>
      <c r="E34" s="229"/>
      <c r="F34" s="229"/>
      <c r="G34" s="229"/>
      <c r="H34" s="229"/>
      <c r="I34" s="1">
        <v>27</v>
      </c>
      <c r="J34" s="58">
        <f>IF(J32&gt;J28,J32-J28,0)</f>
        <v>0</v>
      </c>
      <c r="K34" s="49">
        <f>IF(K32&gt;K28,K32-K28,0)</f>
        <v>0</v>
      </c>
    </row>
    <row r="35" spans="1:11" ht="12.75">
      <c r="A35" s="234" t="s">
        <v>324</v>
      </c>
      <c r="B35" s="245"/>
      <c r="C35" s="245"/>
      <c r="D35" s="245"/>
      <c r="E35" s="245"/>
      <c r="F35" s="245"/>
      <c r="G35" s="245"/>
      <c r="H35" s="245"/>
      <c r="I35" s="273">
        <v>0</v>
      </c>
      <c r="J35" s="273"/>
      <c r="K35" s="274"/>
    </row>
    <row r="36" spans="1:11" ht="12.75">
      <c r="A36" s="222" t="s">
        <v>325</v>
      </c>
      <c r="B36" s="223"/>
      <c r="C36" s="223"/>
      <c r="D36" s="223"/>
      <c r="E36" s="223"/>
      <c r="F36" s="223"/>
      <c r="G36" s="223"/>
      <c r="H36" s="223"/>
      <c r="I36" s="1">
        <v>28</v>
      </c>
      <c r="J36" s="5"/>
      <c r="K36" s="7"/>
    </row>
    <row r="37" spans="1:11" ht="12.75">
      <c r="A37" s="222" t="s">
        <v>326</v>
      </c>
      <c r="B37" s="223"/>
      <c r="C37" s="223"/>
      <c r="D37" s="223"/>
      <c r="E37" s="223"/>
      <c r="F37" s="223"/>
      <c r="G37" s="223"/>
      <c r="H37" s="223"/>
      <c r="I37" s="1">
        <v>29</v>
      </c>
      <c r="J37" s="5"/>
      <c r="K37" s="7"/>
    </row>
    <row r="38" spans="1:11" ht="12.75">
      <c r="A38" s="222" t="s">
        <v>327</v>
      </c>
      <c r="B38" s="223"/>
      <c r="C38" s="223"/>
      <c r="D38" s="223"/>
      <c r="E38" s="223"/>
      <c r="F38" s="223"/>
      <c r="G38" s="223"/>
      <c r="H38" s="223"/>
      <c r="I38" s="1">
        <v>30</v>
      </c>
      <c r="J38" s="5"/>
      <c r="K38" s="7"/>
    </row>
    <row r="39" spans="1:11" ht="12.75">
      <c r="A39" s="228" t="s">
        <v>328</v>
      </c>
      <c r="B39" s="229"/>
      <c r="C39" s="229"/>
      <c r="D39" s="229"/>
      <c r="E39" s="229"/>
      <c r="F39" s="229"/>
      <c r="G39" s="229"/>
      <c r="H39" s="229"/>
      <c r="I39" s="1">
        <v>31</v>
      </c>
      <c r="J39" s="58">
        <f>SUM(J36:J38)</f>
        <v>0</v>
      </c>
      <c r="K39" s="49">
        <f>SUM(K36:K38)</f>
        <v>0</v>
      </c>
    </row>
    <row r="40" spans="1:11" ht="12.75">
      <c r="A40" s="222" t="s">
        <v>329</v>
      </c>
      <c r="B40" s="223"/>
      <c r="C40" s="223"/>
      <c r="D40" s="223"/>
      <c r="E40" s="223"/>
      <c r="F40" s="223"/>
      <c r="G40" s="223"/>
      <c r="H40" s="223"/>
      <c r="I40" s="1">
        <v>32</v>
      </c>
      <c r="J40" s="5"/>
      <c r="K40" s="7"/>
    </row>
    <row r="41" spans="1:11" ht="12.75">
      <c r="A41" s="222" t="s">
        <v>137</v>
      </c>
      <c r="B41" s="223"/>
      <c r="C41" s="223"/>
      <c r="D41" s="223"/>
      <c r="E41" s="223"/>
      <c r="F41" s="223"/>
      <c r="G41" s="223"/>
      <c r="H41" s="223"/>
      <c r="I41" s="1">
        <v>33</v>
      </c>
      <c r="J41" s="5"/>
      <c r="K41" s="7"/>
    </row>
    <row r="42" spans="1:11" ht="12.75">
      <c r="A42" s="222" t="s">
        <v>330</v>
      </c>
      <c r="B42" s="223"/>
      <c r="C42" s="223"/>
      <c r="D42" s="223"/>
      <c r="E42" s="223"/>
      <c r="F42" s="223"/>
      <c r="G42" s="223"/>
      <c r="H42" s="223"/>
      <c r="I42" s="1">
        <v>34</v>
      </c>
      <c r="J42" s="5"/>
      <c r="K42" s="7"/>
    </row>
    <row r="43" spans="1:11" ht="12.75">
      <c r="A43" s="222" t="s">
        <v>331</v>
      </c>
      <c r="B43" s="223"/>
      <c r="C43" s="223"/>
      <c r="D43" s="223"/>
      <c r="E43" s="223"/>
      <c r="F43" s="223"/>
      <c r="G43" s="223"/>
      <c r="H43" s="223"/>
      <c r="I43" s="1">
        <v>35</v>
      </c>
      <c r="J43" s="5"/>
      <c r="K43" s="7"/>
    </row>
    <row r="44" spans="1:11" ht="12.75">
      <c r="A44" s="222" t="s">
        <v>332</v>
      </c>
      <c r="B44" s="223"/>
      <c r="C44" s="223"/>
      <c r="D44" s="223"/>
      <c r="E44" s="223"/>
      <c r="F44" s="223"/>
      <c r="G44" s="223"/>
      <c r="H44" s="223"/>
      <c r="I44" s="1">
        <v>36</v>
      </c>
      <c r="J44" s="5"/>
      <c r="K44" s="7"/>
    </row>
    <row r="45" spans="1:11" ht="12.75">
      <c r="A45" s="228" t="s">
        <v>333</v>
      </c>
      <c r="B45" s="229"/>
      <c r="C45" s="229"/>
      <c r="D45" s="229"/>
      <c r="E45" s="229"/>
      <c r="F45" s="229"/>
      <c r="G45" s="229"/>
      <c r="H45" s="229"/>
      <c r="I45" s="1">
        <v>37</v>
      </c>
      <c r="J45" s="58">
        <f>SUM(J40:J44)</f>
        <v>0</v>
      </c>
      <c r="K45" s="49">
        <f>SUM(K40:K44)</f>
        <v>0</v>
      </c>
    </row>
    <row r="46" spans="1:11" ht="12.75">
      <c r="A46" s="228" t="s">
        <v>335</v>
      </c>
      <c r="B46" s="229"/>
      <c r="C46" s="229"/>
      <c r="D46" s="229"/>
      <c r="E46" s="229"/>
      <c r="F46" s="229"/>
      <c r="G46" s="229"/>
      <c r="H46" s="229"/>
      <c r="I46" s="1">
        <v>38</v>
      </c>
      <c r="J46" s="58">
        <f>IF(J39&gt;J45,J39-J45,0)</f>
        <v>0</v>
      </c>
      <c r="K46" s="49">
        <f>IF(K39&gt;K45,K39-K45,0)</f>
        <v>0</v>
      </c>
    </row>
    <row r="47" spans="1:11" ht="12.75">
      <c r="A47" s="228" t="s">
        <v>334</v>
      </c>
      <c r="B47" s="229"/>
      <c r="C47" s="229"/>
      <c r="D47" s="229"/>
      <c r="E47" s="229"/>
      <c r="F47" s="229"/>
      <c r="G47" s="229"/>
      <c r="H47" s="229"/>
      <c r="I47" s="1">
        <v>39</v>
      </c>
      <c r="J47" s="58">
        <f>IF(J45&gt;J39,J45-J39,0)</f>
        <v>0</v>
      </c>
      <c r="K47" s="49">
        <f>IF(K45&gt;K39,K45-K39,0)</f>
        <v>0</v>
      </c>
    </row>
    <row r="48" spans="1:11" ht="12.75">
      <c r="A48" s="228" t="s">
        <v>336</v>
      </c>
      <c r="B48" s="229"/>
      <c r="C48" s="229"/>
      <c r="D48" s="229"/>
      <c r="E48" s="229"/>
      <c r="F48" s="229"/>
      <c r="G48" s="229"/>
      <c r="H48" s="229"/>
      <c r="I48" s="1">
        <v>40</v>
      </c>
      <c r="J48" s="58">
        <f>IF(J20-J21+J33-J34+J46-J47&gt;0,J20-J21+J33-J34+J46-J47,0)</f>
        <v>0</v>
      </c>
      <c r="K48" s="49">
        <f>IF(K20-K21+K33-K34+K46-K47&gt;0,K20-K21+K33-K34+K46-K47,0)</f>
        <v>0</v>
      </c>
    </row>
    <row r="49" spans="1:11" ht="12.75">
      <c r="A49" s="228" t="s">
        <v>337</v>
      </c>
      <c r="B49" s="229"/>
      <c r="C49" s="229"/>
      <c r="D49" s="229"/>
      <c r="E49" s="229"/>
      <c r="F49" s="229"/>
      <c r="G49" s="229"/>
      <c r="H49" s="229"/>
      <c r="I49" s="1">
        <v>41</v>
      </c>
      <c r="J49" s="58">
        <f>IF(J21-J20+J34-J33+J47-J46&gt;0,J21-J20+J34-J33+J47-J46,0)</f>
        <v>0</v>
      </c>
      <c r="K49" s="49">
        <f>IF(K21-K20+K34-K33+K47-K46&gt;0,K21-K20+K34-K33+K47-K46,0)</f>
        <v>0</v>
      </c>
    </row>
    <row r="50" spans="1:11" ht="12.75" customHeight="1">
      <c r="A50" s="222" t="s">
        <v>142</v>
      </c>
      <c r="B50" s="223"/>
      <c r="C50" s="223"/>
      <c r="D50" s="223"/>
      <c r="E50" s="223"/>
      <c r="F50" s="223"/>
      <c r="G50" s="223"/>
      <c r="H50" s="223"/>
      <c r="I50" s="1">
        <v>42</v>
      </c>
      <c r="J50" s="5"/>
      <c r="K50" s="7"/>
    </row>
    <row r="51" spans="1:11" ht="12.75" customHeight="1">
      <c r="A51" s="222" t="s">
        <v>143</v>
      </c>
      <c r="B51" s="223"/>
      <c r="C51" s="223"/>
      <c r="D51" s="223"/>
      <c r="E51" s="223"/>
      <c r="F51" s="223"/>
      <c r="G51" s="223"/>
      <c r="H51" s="223"/>
      <c r="I51" s="1">
        <v>43</v>
      </c>
      <c r="J51" s="5"/>
      <c r="K51" s="7"/>
    </row>
    <row r="52" spans="1:11" ht="12.75" customHeight="1">
      <c r="A52" s="222" t="s">
        <v>144</v>
      </c>
      <c r="B52" s="223"/>
      <c r="C52" s="223"/>
      <c r="D52" s="223"/>
      <c r="E52" s="223"/>
      <c r="F52" s="223"/>
      <c r="G52" s="223"/>
      <c r="H52" s="223"/>
      <c r="I52" s="1">
        <v>44</v>
      </c>
      <c r="J52" s="5"/>
      <c r="K52" s="7"/>
    </row>
    <row r="53" spans="1:11" ht="12.75" customHeight="1">
      <c r="A53" s="250" t="s">
        <v>145</v>
      </c>
      <c r="B53" s="251"/>
      <c r="C53" s="251"/>
      <c r="D53" s="251"/>
      <c r="E53" s="251"/>
      <c r="F53" s="251"/>
      <c r="G53" s="251"/>
      <c r="H53" s="251"/>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K25"/>
  <sheetViews>
    <sheetView view="pageBreakPreview" zoomScaleSheetLayoutView="100" zoomScalePageLayoutView="0" workbookViewId="0" topLeftCell="A1">
      <selection activeCell="M13" sqref="M13"/>
    </sheetView>
  </sheetViews>
  <sheetFormatPr defaultColWidth="9.140625" defaultRowHeight="12.75"/>
  <cols>
    <col min="1" max="1" width="30.421875" style="69" customWidth="1"/>
    <col min="2" max="2" width="9.140625" style="69" customWidth="1"/>
    <col min="3" max="3" width="3.140625" style="69" customWidth="1"/>
    <col min="4" max="4" width="9.140625" style="69" customWidth="1"/>
    <col min="5" max="5" width="10.57421875" style="69" customWidth="1"/>
    <col min="6" max="6" width="2.7109375" style="69" customWidth="1"/>
    <col min="7" max="7" width="6.421875" style="69" customWidth="1"/>
    <col min="8" max="8" width="6.140625" style="69" customWidth="1"/>
    <col min="9" max="9" width="9.140625" style="69" customWidth="1"/>
    <col min="10" max="10" width="12.7109375" style="69" bestFit="1" customWidth="1"/>
    <col min="11" max="11" width="13.00390625" style="69" bestFit="1" customWidth="1"/>
    <col min="12" max="16384" width="9.140625" style="69" customWidth="1"/>
  </cols>
  <sheetData>
    <row r="1" spans="1:11" ht="23.25" customHeight="1">
      <c r="A1" s="293" t="s">
        <v>254</v>
      </c>
      <c r="B1" s="294"/>
      <c r="C1" s="294"/>
      <c r="D1" s="294"/>
      <c r="E1" s="294"/>
      <c r="F1" s="294"/>
      <c r="G1" s="294"/>
      <c r="H1" s="294"/>
      <c r="I1" s="294"/>
      <c r="J1" s="294"/>
      <c r="K1" s="294"/>
    </row>
    <row r="2" spans="1:11" ht="15.75">
      <c r="A2" s="39"/>
      <c r="B2" s="68"/>
      <c r="C2" s="303" t="s">
        <v>146</v>
      </c>
      <c r="D2" s="303"/>
      <c r="E2" s="70" t="s">
        <v>346</v>
      </c>
      <c r="F2" s="40" t="s">
        <v>43</v>
      </c>
      <c r="G2" s="304">
        <v>43465</v>
      </c>
      <c r="H2" s="305"/>
      <c r="I2" s="68"/>
      <c r="J2" s="68"/>
      <c r="K2" s="68"/>
    </row>
    <row r="3" spans="1:11" ht="24">
      <c r="A3" s="306" t="s">
        <v>92</v>
      </c>
      <c r="B3" s="306"/>
      <c r="C3" s="306"/>
      <c r="D3" s="306"/>
      <c r="E3" s="306"/>
      <c r="F3" s="306"/>
      <c r="G3" s="306"/>
      <c r="H3" s="306"/>
      <c r="I3" s="72" t="s">
        <v>93</v>
      </c>
      <c r="J3" s="73" t="s">
        <v>94</v>
      </c>
      <c r="K3" s="73" t="s">
        <v>95</v>
      </c>
    </row>
    <row r="4" spans="1:11" ht="12.75">
      <c r="A4" s="307">
        <v>1</v>
      </c>
      <c r="B4" s="307"/>
      <c r="C4" s="307"/>
      <c r="D4" s="307"/>
      <c r="E4" s="307"/>
      <c r="F4" s="307"/>
      <c r="G4" s="307"/>
      <c r="H4" s="307"/>
      <c r="I4" s="75">
        <v>2</v>
      </c>
      <c r="J4" s="74" t="s">
        <v>5</v>
      </c>
      <c r="K4" s="74" t="s">
        <v>6</v>
      </c>
    </row>
    <row r="5" spans="1:11" ht="12.75">
      <c r="A5" s="301" t="s">
        <v>147</v>
      </c>
      <c r="B5" s="295"/>
      <c r="C5" s="295"/>
      <c r="D5" s="295"/>
      <c r="E5" s="295"/>
      <c r="F5" s="295"/>
      <c r="G5" s="295"/>
      <c r="H5" s="295"/>
      <c r="I5" s="41">
        <v>1</v>
      </c>
      <c r="J5" s="127">
        <v>9000000000</v>
      </c>
      <c r="K5" s="127">
        <v>9000000000</v>
      </c>
    </row>
    <row r="6" spans="1:11" ht="12.75">
      <c r="A6" s="301" t="s">
        <v>148</v>
      </c>
      <c r="B6" s="295"/>
      <c r="C6" s="295"/>
      <c r="D6" s="295"/>
      <c r="E6" s="295"/>
      <c r="F6" s="295"/>
      <c r="G6" s="295"/>
      <c r="H6" s="295"/>
      <c r="I6" s="41">
        <v>2</v>
      </c>
      <c r="J6" s="128"/>
      <c r="K6" s="128"/>
    </row>
    <row r="7" spans="1:11" ht="12.75">
      <c r="A7" s="222" t="s">
        <v>255</v>
      </c>
      <c r="B7" s="295"/>
      <c r="C7" s="295"/>
      <c r="D7" s="295"/>
      <c r="E7" s="295"/>
      <c r="F7" s="295"/>
      <c r="G7" s="295"/>
      <c r="H7" s="295"/>
      <c r="I7" s="41">
        <v>3</v>
      </c>
      <c r="J7" s="128">
        <v>28000000</v>
      </c>
      <c r="K7" s="128">
        <v>99000000</v>
      </c>
    </row>
    <row r="8" spans="1:11" ht="12.75">
      <c r="A8" s="222" t="s">
        <v>256</v>
      </c>
      <c r="B8" s="295"/>
      <c r="C8" s="295"/>
      <c r="D8" s="295"/>
      <c r="E8" s="295"/>
      <c r="F8" s="295"/>
      <c r="G8" s="295"/>
      <c r="H8" s="295"/>
      <c r="I8" s="41">
        <v>4</v>
      </c>
      <c r="J8" s="128"/>
      <c r="K8" s="128">
        <v>600000000</v>
      </c>
    </row>
    <row r="9" spans="1:11" ht="12.75">
      <c r="A9" s="222" t="s">
        <v>257</v>
      </c>
      <c r="B9" s="295"/>
      <c r="C9" s="295"/>
      <c r="D9" s="295"/>
      <c r="E9" s="295"/>
      <c r="F9" s="295"/>
      <c r="G9" s="295"/>
      <c r="H9" s="295"/>
      <c r="I9" s="41">
        <v>5</v>
      </c>
      <c r="J9" s="128">
        <v>1426000000</v>
      </c>
      <c r="K9" s="128">
        <v>1334000000</v>
      </c>
    </row>
    <row r="10" spans="1:11" ht="12.75">
      <c r="A10" s="222" t="s">
        <v>258</v>
      </c>
      <c r="B10" s="295"/>
      <c r="C10" s="295"/>
      <c r="D10" s="295"/>
      <c r="E10" s="295"/>
      <c r="F10" s="295"/>
      <c r="G10" s="295"/>
      <c r="H10" s="295"/>
      <c r="I10" s="41">
        <v>6</v>
      </c>
      <c r="J10" s="128"/>
      <c r="K10" s="128"/>
    </row>
    <row r="11" spans="1:11" ht="12.75">
      <c r="A11" s="301" t="s">
        <v>149</v>
      </c>
      <c r="B11" s="295"/>
      <c r="C11" s="295"/>
      <c r="D11" s="295"/>
      <c r="E11" s="295"/>
      <c r="F11" s="295"/>
      <c r="G11" s="295"/>
      <c r="H11" s="295"/>
      <c r="I11" s="41">
        <v>7</v>
      </c>
      <c r="J11" s="128"/>
      <c r="K11" s="128"/>
    </row>
    <row r="12" spans="1:11" ht="12.75">
      <c r="A12" s="222" t="s">
        <v>259</v>
      </c>
      <c r="B12" s="295"/>
      <c r="C12" s="295"/>
      <c r="D12" s="295"/>
      <c r="E12" s="295"/>
      <c r="F12" s="295"/>
      <c r="G12" s="295"/>
      <c r="H12" s="295"/>
      <c r="I12" s="41">
        <v>8</v>
      </c>
      <c r="J12" s="128">
        <v>289000000</v>
      </c>
      <c r="K12" s="128">
        <v>135000000</v>
      </c>
    </row>
    <row r="13" spans="1:11" ht="12.75">
      <c r="A13" s="301" t="s">
        <v>150</v>
      </c>
      <c r="B13" s="295"/>
      <c r="C13" s="295"/>
      <c r="D13" s="295"/>
      <c r="E13" s="295"/>
      <c r="F13" s="295"/>
      <c r="G13" s="295"/>
      <c r="H13" s="295"/>
      <c r="I13" s="41">
        <v>9</v>
      </c>
      <c r="J13" s="128">
        <v>1138000000</v>
      </c>
      <c r="K13" s="128">
        <v>1184000000</v>
      </c>
    </row>
    <row r="14" spans="1:11" ht="12.75">
      <c r="A14" s="302" t="s">
        <v>151</v>
      </c>
      <c r="B14" s="296"/>
      <c r="C14" s="296"/>
      <c r="D14" s="296"/>
      <c r="E14" s="296"/>
      <c r="F14" s="296"/>
      <c r="G14" s="296"/>
      <c r="H14" s="296"/>
      <c r="I14" s="41">
        <v>10</v>
      </c>
      <c r="J14" s="130">
        <f>SUM(J5:J13)</f>
        <v>11881000000</v>
      </c>
      <c r="K14" s="130">
        <f>SUM(K5:K13)</f>
        <v>12352000000</v>
      </c>
    </row>
    <row r="15" spans="1:11" ht="12.75">
      <c r="A15" s="222" t="s">
        <v>260</v>
      </c>
      <c r="B15" s="295"/>
      <c r="C15" s="295"/>
      <c r="D15" s="295"/>
      <c r="E15" s="295"/>
      <c r="F15" s="295"/>
      <c r="G15" s="295"/>
      <c r="H15" s="295"/>
      <c r="I15" s="41">
        <v>11</v>
      </c>
      <c r="J15" s="128">
        <v>-162000000</v>
      </c>
      <c r="K15" s="128">
        <v>47000000</v>
      </c>
    </row>
    <row r="16" spans="1:11" ht="12.75">
      <c r="A16" s="301" t="s">
        <v>152</v>
      </c>
      <c r="B16" s="295"/>
      <c r="C16" s="295"/>
      <c r="D16" s="295"/>
      <c r="E16" s="295"/>
      <c r="F16" s="295"/>
      <c r="G16" s="295"/>
      <c r="H16" s="295"/>
      <c r="I16" s="41">
        <v>12</v>
      </c>
      <c r="J16" s="128"/>
      <c r="K16" s="128"/>
    </row>
    <row r="17" spans="1:11" ht="12.75">
      <c r="A17" s="222" t="s">
        <v>261</v>
      </c>
      <c r="B17" s="295"/>
      <c r="C17" s="295"/>
      <c r="D17" s="295"/>
      <c r="E17" s="295"/>
      <c r="F17" s="295"/>
      <c r="G17" s="295"/>
      <c r="H17" s="295"/>
      <c r="I17" s="41">
        <v>13</v>
      </c>
      <c r="J17" s="128"/>
      <c r="K17" s="128"/>
    </row>
    <row r="18" spans="1:11" ht="12.75">
      <c r="A18" s="301" t="s">
        <v>153</v>
      </c>
      <c r="B18" s="295"/>
      <c r="C18" s="295"/>
      <c r="D18" s="295"/>
      <c r="E18" s="295"/>
      <c r="F18" s="295"/>
      <c r="G18" s="295"/>
      <c r="H18" s="295"/>
      <c r="I18" s="41">
        <v>14</v>
      </c>
      <c r="J18" s="128"/>
      <c r="K18" s="128"/>
    </row>
    <row r="19" spans="1:11" ht="12.75">
      <c r="A19" s="222" t="s">
        <v>262</v>
      </c>
      <c r="B19" s="295"/>
      <c r="C19" s="295"/>
      <c r="D19" s="295"/>
      <c r="E19" s="295"/>
      <c r="F19" s="295"/>
      <c r="G19" s="295"/>
      <c r="H19" s="295"/>
      <c r="I19" s="41">
        <v>15</v>
      </c>
      <c r="J19" s="128"/>
      <c r="K19" s="128"/>
    </row>
    <row r="20" spans="1:11" ht="12.75">
      <c r="A20" s="222" t="s">
        <v>263</v>
      </c>
      <c r="B20" s="295"/>
      <c r="C20" s="295"/>
      <c r="D20" s="295"/>
      <c r="E20" s="295"/>
      <c r="F20" s="295"/>
      <c r="G20" s="295"/>
      <c r="H20" s="295"/>
      <c r="I20" s="41">
        <v>16</v>
      </c>
      <c r="J20" s="128">
        <v>1276000000</v>
      </c>
      <c r="K20" s="128">
        <v>367000000</v>
      </c>
    </row>
    <row r="21" spans="1:11" ht="12.75">
      <c r="A21" s="228" t="s">
        <v>264</v>
      </c>
      <c r="B21" s="296"/>
      <c r="C21" s="296"/>
      <c r="D21" s="296"/>
      <c r="E21" s="296"/>
      <c r="F21" s="296"/>
      <c r="G21" s="296"/>
      <c r="H21" s="296"/>
      <c r="I21" s="41">
        <v>17</v>
      </c>
      <c r="J21" s="137">
        <f>SUM(J15:J20)</f>
        <v>1114000000</v>
      </c>
      <c r="K21" s="137">
        <f>SUM(K15:K20)</f>
        <v>414000000</v>
      </c>
    </row>
    <row r="22" spans="1:11" ht="12.75">
      <c r="A22" s="297"/>
      <c r="B22" s="298"/>
      <c r="C22" s="298"/>
      <c r="D22" s="298"/>
      <c r="E22" s="298"/>
      <c r="F22" s="298"/>
      <c r="G22" s="298"/>
      <c r="H22" s="298"/>
      <c r="I22" s="299"/>
      <c r="J22" s="299"/>
      <c r="K22" s="300"/>
    </row>
    <row r="23" spans="1:11" ht="12.75">
      <c r="A23" s="288" t="s">
        <v>154</v>
      </c>
      <c r="B23" s="289"/>
      <c r="C23" s="289"/>
      <c r="D23" s="289"/>
      <c r="E23" s="289"/>
      <c r="F23" s="289"/>
      <c r="G23" s="289"/>
      <c r="H23" s="289"/>
      <c r="I23" s="43">
        <v>18</v>
      </c>
      <c r="J23" s="42"/>
      <c r="K23" s="6"/>
    </row>
    <row r="24" spans="1:11" ht="17.25" customHeight="1">
      <c r="A24" s="250" t="s">
        <v>265</v>
      </c>
      <c r="B24" s="290"/>
      <c r="C24" s="290"/>
      <c r="D24" s="290"/>
      <c r="E24" s="290"/>
      <c r="F24" s="290"/>
      <c r="G24" s="290"/>
      <c r="H24" s="290"/>
      <c r="I24" s="44">
        <v>19</v>
      </c>
      <c r="J24" s="71"/>
      <c r="K24" s="56"/>
    </row>
    <row r="25" spans="1:11" ht="30" customHeight="1">
      <c r="A25" s="291" t="s">
        <v>155</v>
      </c>
      <c r="B25" s="292"/>
      <c r="C25" s="292"/>
      <c r="D25" s="292"/>
      <c r="E25" s="292"/>
      <c r="F25" s="292"/>
      <c r="G25" s="292"/>
      <c r="H25" s="292"/>
      <c r="I25" s="292"/>
      <c r="J25" s="292"/>
      <c r="K25" s="292"/>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8" t="s">
        <v>175</v>
      </c>
      <c r="B2" s="308"/>
      <c r="C2" s="308"/>
      <c r="D2" s="308"/>
      <c r="E2" s="308"/>
      <c r="F2" s="308"/>
      <c r="G2" s="308"/>
      <c r="H2" s="308"/>
      <c r="I2" s="308"/>
      <c r="J2" s="308"/>
    </row>
    <row r="3" spans="1:10" ht="12.75">
      <c r="A3" s="36"/>
      <c r="B3" s="36"/>
      <c r="C3" s="36"/>
      <c r="D3" s="36"/>
      <c r="E3" s="36"/>
      <c r="F3" s="36"/>
      <c r="G3" s="36"/>
      <c r="H3" s="36"/>
      <c r="I3" s="36"/>
      <c r="J3" s="36"/>
    </row>
    <row r="4" spans="1:10" ht="12.75" customHeight="1">
      <c r="A4" s="309" t="s">
        <v>339</v>
      </c>
      <c r="B4" s="309"/>
      <c r="C4" s="309"/>
      <c r="D4" s="309"/>
      <c r="E4" s="309"/>
      <c r="F4" s="309"/>
      <c r="G4" s="309"/>
      <c r="H4" s="309"/>
      <c r="I4" s="309"/>
      <c r="J4" s="309"/>
    </row>
    <row r="5" spans="1:10" ht="12.75" customHeight="1">
      <c r="A5" s="309"/>
      <c r="B5" s="309"/>
      <c r="C5" s="309"/>
      <c r="D5" s="309"/>
      <c r="E5" s="309"/>
      <c r="F5" s="309"/>
      <c r="G5" s="309"/>
      <c r="H5" s="309"/>
      <c r="I5" s="309"/>
      <c r="J5" s="309"/>
    </row>
    <row r="6" spans="1:10" ht="12.75" customHeight="1">
      <c r="A6" s="309"/>
      <c r="B6" s="309"/>
      <c r="C6" s="309"/>
      <c r="D6" s="309"/>
      <c r="E6" s="309"/>
      <c r="F6" s="309"/>
      <c r="G6" s="309"/>
      <c r="H6" s="309"/>
      <c r="I6" s="309"/>
      <c r="J6" s="309"/>
    </row>
    <row r="7" spans="1:10" ht="12.75" customHeight="1">
      <c r="A7" s="309"/>
      <c r="B7" s="309"/>
      <c r="C7" s="309"/>
      <c r="D7" s="309"/>
      <c r="E7" s="309"/>
      <c r="F7" s="309"/>
      <c r="G7" s="309"/>
      <c r="H7" s="309"/>
      <c r="I7" s="309"/>
      <c r="J7" s="309"/>
    </row>
    <row r="8" spans="1:10" ht="12.75" customHeight="1">
      <c r="A8" s="309"/>
      <c r="B8" s="309"/>
      <c r="C8" s="309"/>
      <c r="D8" s="309"/>
      <c r="E8" s="309"/>
      <c r="F8" s="309"/>
      <c r="G8" s="309"/>
      <c r="H8" s="309"/>
      <c r="I8" s="309"/>
      <c r="J8" s="309"/>
    </row>
    <row r="9" spans="1:10" ht="12.75" customHeight="1">
      <c r="A9" s="309"/>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0" ht="12.75">
      <c r="A11" s="310"/>
      <c r="B11" s="310"/>
      <c r="C11" s="310"/>
      <c r="D11" s="310"/>
      <c r="E11" s="310"/>
      <c r="F11" s="310"/>
      <c r="G11" s="310"/>
      <c r="H11" s="310"/>
      <c r="I11" s="310"/>
      <c r="J11" s="310"/>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Jergović Martina</cp:lastModifiedBy>
  <cp:lastPrinted>2017-10-23T11:34:01Z</cp:lastPrinted>
  <dcterms:created xsi:type="dcterms:W3CDTF">2008-10-17T11:51:54Z</dcterms:created>
  <dcterms:modified xsi:type="dcterms:W3CDTF">2019-02-20T12:33:20Z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